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F23135F-6D94-4664-9347-9897F4DC7133}" xr6:coauthVersionLast="47" xr6:coauthVersionMax="47" xr10:uidLastSave="{00000000-0000-0000-0000-000000000000}"/>
  <bookViews>
    <workbookView xWindow="-120" yWindow="-120" windowWidth="20730" windowHeight="11160" tabRatio="741" activeTab="1" xr2:uid="{00000000-000D-0000-FFFF-FFFF00000000}"/>
  </bookViews>
  <sheets>
    <sheet name="СВОД 2022 ГОД" sheetId="25" r:id="rId1"/>
    <sheet name="Кызыл-Уюмская ОШ" sheetId="4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5" l="1"/>
  <c r="E33" i="45" s="1"/>
  <c r="D26" i="45" l="1"/>
  <c r="D23" i="45"/>
  <c r="D20" i="45"/>
  <c r="D17" i="45"/>
  <c r="D31" i="45" l="1"/>
  <c r="D27" i="45"/>
  <c r="D28" i="45" s="1"/>
  <c r="D24" i="45"/>
  <c r="D21" i="45"/>
  <c r="D22" i="45" s="1"/>
  <c r="D18" i="45"/>
  <c r="D19" i="45" s="1"/>
  <c r="D16" i="45"/>
  <c r="D15" i="45"/>
  <c r="D29" i="45" s="1"/>
  <c r="D13" i="45" s="1"/>
  <c r="D12" i="45" s="1"/>
  <c r="D14" i="45"/>
  <c r="C33" i="25" l="1"/>
  <c r="G33" i="25" s="1"/>
  <c r="C32" i="25"/>
  <c r="G32" i="25" s="1"/>
  <c r="C31" i="25"/>
  <c r="G31" i="25" s="1"/>
  <c r="C30" i="25"/>
  <c r="G30" i="25" s="1"/>
  <c r="F27" i="25" l="1"/>
  <c r="F26" i="25"/>
  <c r="F24" i="25"/>
  <c r="F23" i="25"/>
  <c r="F21" i="25"/>
  <c r="F20" i="25"/>
  <c r="F18" i="25"/>
  <c r="F17" i="25"/>
  <c r="F16" i="25"/>
  <c r="F14" i="25"/>
  <c r="F19" i="25" l="1"/>
  <c r="F22" i="25"/>
  <c r="F25" i="25"/>
  <c r="F28" i="25"/>
  <c r="E30" i="45" l="1"/>
  <c r="E26" i="45"/>
  <c r="E17" i="45"/>
  <c r="E14" i="45"/>
  <c r="E16" i="45"/>
  <c r="E18" i="45"/>
  <c r="E20" i="45"/>
  <c r="E23" i="45"/>
  <c r="E27" i="45"/>
  <c r="E31" i="45"/>
  <c r="E15" i="45" l="1"/>
  <c r="E29" i="45" s="1"/>
  <c r="F15" i="25" l="1"/>
  <c r="F34" i="25" l="1"/>
  <c r="F13" i="25"/>
  <c r="F12" i="25" s="1"/>
  <c r="C14" i="25" l="1"/>
  <c r="C16" i="25"/>
  <c r="C18" i="25"/>
  <c r="C23" i="25"/>
  <c r="C24" i="25"/>
  <c r="C26" i="25"/>
  <c r="C27" i="25"/>
  <c r="C11" i="25"/>
  <c r="E21" i="45"/>
  <c r="E24" i="45"/>
  <c r="C15" i="45"/>
  <c r="C29" i="45" s="1"/>
  <c r="C34" i="45" s="1"/>
  <c r="E32" i="45" l="1"/>
  <c r="E13" i="45" s="1"/>
  <c r="E12" i="45" s="1"/>
  <c r="C13" i="45"/>
  <c r="C25" i="25"/>
  <c r="D25" i="25" s="1"/>
  <c r="E25" i="25" s="1"/>
  <c r="C28" i="25"/>
  <c r="D28" i="25" s="1"/>
  <c r="E28" i="25" s="1"/>
  <c r="C17" i="25" l="1"/>
  <c r="C19" i="25" s="1"/>
  <c r="D19" i="25" s="1"/>
  <c r="E19" i="25" s="1"/>
  <c r="D11" i="25" l="1"/>
  <c r="C12" i="45"/>
  <c r="E11" i="25" l="1"/>
  <c r="D32" i="25" l="1"/>
  <c r="E17" i="25"/>
  <c r="D17" i="25"/>
  <c r="D31" i="25"/>
  <c r="D26" i="25"/>
  <c r="E26" i="25"/>
  <c r="D23" i="25"/>
  <c r="D27" i="25"/>
  <c r="E27" i="25"/>
  <c r="D24" i="25"/>
  <c r="E24" i="25"/>
  <c r="D18" i="25"/>
  <c r="D16" i="25"/>
  <c r="D14" i="25"/>
  <c r="C28" i="45"/>
  <c r="E28" i="45" s="1"/>
  <c r="C25" i="45"/>
  <c r="C19" i="45"/>
  <c r="E19" i="45" s="1"/>
  <c r="C21" i="25"/>
  <c r="D25" i="45" l="1"/>
  <c r="E25" i="45" s="1"/>
  <c r="E23" i="25"/>
  <c r="E14" i="25"/>
  <c r="E16" i="25"/>
  <c r="E18" i="25"/>
  <c r="E31" i="25"/>
  <c r="E32" i="25"/>
  <c r="C22" i="45"/>
  <c r="E22" i="45" s="1"/>
  <c r="D30" i="25" l="1"/>
  <c r="D21" i="25"/>
  <c r="E21" i="25"/>
  <c r="C20" i="25"/>
  <c r="C22" i="25" s="1"/>
  <c r="D22" i="25" s="1"/>
  <c r="E22" i="25" s="1"/>
  <c r="C15" i="25" l="1"/>
  <c r="G15" i="25" s="1"/>
  <c r="E30" i="25"/>
  <c r="D20" i="25"/>
  <c r="E15" i="25" l="1"/>
  <c r="E20" i="25"/>
  <c r="C29" i="25"/>
  <c r="C13" i="25"/>
  <c r="D29" i="25"/>
  <c r="D15" i="25"/>
  <c r="G16" i="25" l="1"/>
  <c r="G29" i="25"/>
  <c r="C34" i="25"/>
  <c r="E29" i="25"/>
  <c r="D33" i="25" l="1"/>
  <c r="D34" i="25" s="1"/>
  <c r="E33" i="25"/>
  <c r="E34" i="25" s="1"/>
  <c r="C12" i="25" l="1"/>
  <c r="D13" i="25"/>
  <c r="D12" i="25" l="1"/>
  <c r="G13" i="25"/>
  <c r="E13" i="25"/>
  <c r="E12" i="25" s="1"/>
</calcChain>
</file>

<file path=xl/sharedStrings.xml><?xml version="1.0" encoding="utf-8"?>
<sst xmlns="http://schemas.openxmlformats.org/spreadsheetml/2006/main" count="113" uniqueCount="35">
  <si>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</si>
  <si>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</si>
  <si>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</si>
  <si>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</si>
  <si>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</si>
  <si>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</si>
  <si>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</si>
  <si>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</si>
  <si>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</si>
  <si>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</si>
  <si>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</si>
  <si>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</si>
  <si>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</si>
  <si>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</si>
  <si>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</si>
  <si>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</si>
  <si>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</si>
  <si>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</si>
  <si>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</si>
  <si>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</si>
  <si>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</si>
  <si>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</si>
  <si>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</si>
  <si>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</si>
  <si>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</si>
  <si>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</si>
  <si>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</si>
  <si>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</si>
  <si>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</si>
  <si>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</si>
  <si>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</si>
  <si>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</si>
  <si>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</si>
  <si>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2022 год</t>
  </si>
  <si>
    <t>по состоянию на "1 "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</si>
</sst>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" fontId="1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34"/>
  <sheetViews>
    <sheetView workbookViewId="0">
      <selection activeCell="A19" sqref="A19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22" customWidth="1"/>
    <col min="4" max="4" width="16" style="22" customWidth="1"/>
    <col min="5" max="5" width="14.42578125" style="22" customWidth="1"/>
    <col min="6" max="6" width="15.42578125" style="22" hidden="1" customWidth="1"/>
    <col min="7" max="7" width="15" style="2" customWidth="1"/>
    <col min="8" max="8" width="12" style="2" customWidth="1"/>
    <col min="9" max="16384" width="9.140625" style="2"/>
  </cols>
  <sheetData>
    <row r="1" spans="1:7" x14ac:dyDescent="0.3">
      <c r="A1" s="44" t="s">
        <v>14</v>
      </c>
      <c r="B1" s="44"/>
      <c r="C1" s="44"/>
      <c r="D1" s="44"/>
      <c r="E1" s="44"/>
      <c r="F1" s="36"/>
    </row>
    <row r="2" spans="1:7" x14ac:dyDescent="0.3">
      <c r="A2" s="44" t="s">
        <v>34</v>
      </c>
      <c r="B2" s="44"/>
      <c r="C2" s="44"/>
      <c r="D2" s="44"/>
      <c r="E2" s="44"/>
      <c r="F2" s="2"/>
    </row>
    <row r="3" spans="1:7" x14ac:dyDescent="0.3">
      <c r="A3" s="1"/>
    </row>
    <row r="4" spans="1:7" x14ac:dyDescent="0.3">
      <c r="A4" s="45" t="s">
        <v>27</v>
      </c>
      <c r="B4" s="45"/>
      <c r="C4" s="45"/>
      <c r="D4" s="45"/>
      <c r="E4" s="45"/>
      <c r="F4" s="36"/>
    </row>
    <row r="5" spans="1:7" ht="15.75" customHeight="1" x14ac:dyDescent="0.3">
      <c r="A5" s="46" t="s">
        <v>15</v>
      </c>
      <c r="B5" s="46"/>
      <c r="C5" s="46"/>
      <c r="D5" s="46"/>
      <c r="E5" s="46"/>
      <c r="F5" s="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47" t="s">
        <v>26</v>
      </c>
      <c r="B9" s="48" t="s">
        <v>17</v>
      </c>
      <c r="C9" s="49" t="s">
        <v>33</v>
      </c>
      <c r="D9" s="49"/>
      <c r="E9" s="49"/>
      <c r="F9" s="37"/>
    </row>
    <row r="10" spans="1:7" ht="40.5" x14ac:dyDescent="0.3">
      <c r="A10" s="47"/>
      <c r="B10" s="48"/>
      <c r="C10" s="23" t="s">
        <v>18</v>
      </c>
      <c r="D10" s="23" t="s">
        <v>19</v>
      </c>
      <c r="E10" s="24" t="s">
        <v>13</v>
      </c>
      <c r="F10" s="23" t="s">
        <v>18</v>
      </c>
    </row>
    <row r="11" spans="1:7" x14ac:dyDescent="0.3">
      <c r="A11" s="5" t="s">
        <v>20</v>
      </c>
      <c r="B11" s="6" t="s">
        <v>10</v>
      </c>
      <c r="C11" s="29" t="e">
        <f>#REF!+#REF!+#REF!+#REF!+#REF!+#REF!+#REF!+#REF!+#REF!+#REF!+#REF!+#REF!+#REF!+#REF!+#REF!+#REF!+#REF!+#REF!+#REF!+'Кызыл-Уюмская ОШ'!C11+#REF!+#REF!+#REF!+#REF!+#REF!+#REF!+#REF!</f>
        <v>#REF!</v>
      </c>
      <c r="D11" s="29" t="e">
        <f>#REF!+#REF!+#REF!+#REF!+#REF!+#REF!+#REF!+#REF!+#REF!+#REF!+#REF!+#REF!+#REF!+#REF!+#REF!+#REF!+#REF!+#REF!+#REF!+'Кызыл-Уюмская ОШ'!D11+#REF!+#REF!+#REF!+#REF!+#REF!+#REF!+#REF!</f>
        <v>#REF!</v>
      </c>
      <c r="E11" s="29" t="e">
        <f>#REF!+#REF!+#REF!+#REF!+#REF!+#REF!+#REF!+#REF!+#REF!+#REF!+#REF!+#REF!+#REF!+#REF!+#REF!+#REF!+#REF!+#REF!+#REF!+'Кызыл-Уюмская ОШ'!E11+#REF!+#REF!+#REF!+#REF!+#REF!+#REF!+#REF!</f>
        <v>#REF!</v>
      </c>
      <c r="F11" s="29">
        <v>1726</v>
      </c>
    </row>
    <row r="12" spans="1:7" ht="25.5" x14ac:dyDescent="0.3">
      <c r="A12" s="9" t="s">
        <v>23</v>
      </c>
      <c r="B12" s="6" t="s">
        <v>2</v>
      </c>
      <c r="C12" s="14" t="e">
        <f t="shared" ref="C12:E12" si="0">(C13-C32)/C11</f>
        <v>#REF!</v>
      </c>
      <c r="D12" s="14" t="e">
        <f t="shared" si="0"/>
        <v>#REF!</v>
      </c>
      <c r="E12" s="14" t="e">
        <f t="shared" si="0"/>
        <v>#REF!</v>
      </c>
      <c r="F12" s="14" t="e">
        <f t="shared" ref="F12" si="1">(F13-F32)/F11</f>
        <v>#REF!</v>
      </c>
    </row>
    <row r="13" spans="1:7" ht="25.5" x14ac:dyDescent="0.3">
      <c r="A13" s="5" t="s">
        <v>11</v>
      </c>
      <c r="B13" s="6" t="s">
        <v>2</v>
      </c>
      <c r="C13" s="32" t="e">
        <f>#REF!+#REF!+#REF!+#REF!+#REF!+#REF!+'Кызыл-Уюмская ОШ'!C13+#REF!+#REF!+#REF!+#REF!+#REF!+#REF!+#REF!+#REF!+#REF!+#REF!+#REF!+#REF!+#REF!+#REF!+#REF!+#REF!+#REF!+#REF!</f>
        <v>#REF!</v>
      </c>
      <c r="D13" s="32" t="e">
        <f>#REF!+#REF!+#REF!+#REF!+#REF!+#REF!+#REF!+#REF!+#REF!+#REF!+#REF!+#REF!+#REF!+#REF!+#REF!+#REF!+#REF!+#REF!+#REF!+'Кызыл-Уюмская ОШ'!D13+#REF!+#REF!+#REF!+#REF!+#REF!+#REF!+#REF!</f>
        <v>#REF!</v>
      </c>
      <c r="E13" s="32" t="e">
        <f>#REF!+#REF!+#REF!+#REF!+#REF!+#REF!+#REF!+#REF!+#REF!+#REF!+#REF!+#REF!+#REF!+#REF!+#REF!+#REF!+#REF!+#REF!+#REF!+'Кызыл-Уюмская ОШ'!E13+#REF!+#REF!+#REF!+#REF!+#REF!+#REF!+#REF!</f>
        <v>#REF!</v>
      </c>
      <c r="F13" s="32" t="e">
        <f>F15+F29+F30+F31+F32+F33</f>
        <v>#REF!</v>
      </c>
      <c r="G13" s="39" t="e">
        <f>C13-D13</f>
        <v>#REF!</v>
      </c>
    </row>
    <row r="14" spans="1:7" x14ac:dyDescent="0.3">
      <c r="A14" s="7" t="s">
        <v>0</v>
      </c>
      <c r="B14" s="8"/>
      <c r="C14" s="25" t="e">
        <f>#REF!+#REF!+#REF!+#REF!+#REF!+#REF!+#REF!+#REF!+#REF!+#REF!+#REF!+#REF!+#REF!+#REF!+#REF!+#REF!+#REF!+#REF!+#REF!+'Кызыл-Уюмская ОШ'!C14+#REF!+#REF!+#REF!+#REF!+#REF!+#REF!+#REF!</f>
        <v>#REF!</v>
      </c>
      <c r="D14" s="25" t="e">
        <f>#REF!+#REF!+#REF!+#REF!+#REF!+#REF!+#REF!+#REF!+#REF!+#REF!+#REF!+#REF!+#REF!+#REF!+#REF!+#REF!+#REF!+#REF!+#REF!+'Кызыл-Уюмская ОШ'!D14+#REF!+#REF!+#REF!+#REF!+#REF!+#REF!+#REF!</f>
        <v>#REF!</v>
      </c>
      <c r="E14" s="25" t="e">
        <f>#REF!+#REF!+#REF!+#REF!+#REF!+#REF!+#REF!+#REF!+#REF!+#REF!+#REF!+#REF!+#REF!+#REF!+#REF!+#REF!+#REF!+#REF!+#REF!+'Кызыл-Уюмская ОШ'!E14+#REF!+#REF!+#REF!+#REF!+#REF!+#REF!+#REF!</f>
        <v>#REF!</v>
      </c>
      <c r="F14" s="25" t="e">
        <f>#REF!+#REF!+#REF!+#REF!+#REF!+#REF!+#REF!+#REF!+#REF!+#REF!+#REF!+#REF!+#REF!+#REF!+#REF!+#REF!+#REF!+#REF!+#REF!+'Кызыл-Уюмская ОШ'!F14+#REF!+#REF!+#REF!+#REF!+#REF!+#REF!+#REF!</f>
        <v>#REF!</v>
      </c>
    </row>
    <row r="15" spans="1:7" ht="25.5" x14ac:dyDescent="0.3">
      <c r="A15" s="5" t="s">
        <v>12</v>
      </c>
      <c r="B15" s="6" t="s">
        <v>2</v>
      </c>
      <c r="C15" s="32" t="e">
        <f>#REF!+#REF!+#REF!+#REF!+#REF!+#REF!+'Кызыл-Уюмская ОШ'!C15+#REF!+#REF!+#REF!+#REF!+#REF!+#REF!+#REF!+#REF!+#REF!+#REF!+#REF!+#REF!+#REF!+#REF!+#REF!+#REF!+#REF!+#REF!</f>
        <v>#REF!</v>
      </c>
      <c r="D15" s="43" t="e">
        <f>#REF!+#REF!+#REF!+#REF!+#REF!+#REF!+#REF!+#REF!+#REF!+#REF!+#REF!+#REF!+#REF!+#REF!+#REF!+#REF!+#REF!+#REF!+#REF!+'Кызыл-Уюмская ОШ'!D15+#REF!+#REF!+#REF!+#REF!+#REF!+#REF!+#REF!</f>
        <v>#REF!</v>
      </c>
      <c r="E15" s="43" t="e">
        <f>#REF!+#REF!+#REF!+#REF!+#REF!+#REF!+#REF!+#REF!+#REF!+#REF!+#REF!+#REF!+#REF!+#REF!+#REF!+#REF!+#REF!+#REF!+#REF!+'Кызыл-Уюмская ОШ'!E15+#REF!+#REF!+#REF!+#REF!+#REF!+#REF!+#REF!</f>
        <v>#REF!</v>
      </c>
      <c r="F15" s="43" t="e">
        <f>#REF!+#REF!+#REF!+#REF!+#REF!+#REF!+#REF!+#REF!+#REF!+#REF!+#REF!+#REF!+#REF!+#REF!+#REF!+#REF!+#REF!+#REF!+#REF!+'Кызыл-Уюмская ОШ'!F15+#REF!+#REF!+#REF!+#REF!+#REF!+#REF!+#REF!</f>
        <v>#REF!</v>
      </c>
      <c r="G15" s="39" t="e">
        <f>C15-F15</f>
        <v>#REF!</v>
      </c>
    </row>
    <row r="16" spans="1:7" x14ac:dyDescent="0.3">
      <c r="A16" s="7" t="s">
        <v>1</v>
      </c>
      <c r="B16" s="8"/>
      <c r="C16" s="25" t="e">
        <f>#REF!+#REF!+#REF!+#REF!+#REF!+#REF!+#REF!+#REF!+#REF!+#REF!+#REF!+#REF!+#REF!+#REF!+#REF!+#REF!+#REF!+#REF!+#REF!+'Кызыл-Уюмская ОШ'!C16+#REF!+#REF!+#REF!+#REF!+#REF!+#REF!+#REF!</f>
        <v>#REF!</v>
      </c>
      <c r="D16" s="25" t="e">
        <f>#REF!+#REF!+#REF!+#REF!+#REF!+#REF!+#REF!+#REF!+#REF!+#REF!+#REF!+#REF!+#REF!+#REF!+#REF!+#REF!+#REF!+#REF!+#REF!+'Кызыл-Уюмская ОШ'!D16+#REF!+#REF!+#REF!+#REF!+#REF!+#REF!+#REF!</f>
        <v>#REF!</v>
      </c>
      <c r="E16" s="25" t="e">
        <f>#REF!+#REF!+#REF!+#REF!+#REF!+#REF!+#REF!+#REF!+#REF!+#REF!+#REF!+#REF!+#REF!+#REF!+#REF!+#REF!+#REF!+#REF!+#REF!+'Кызыл-Уюмская ОШ'!E16+#REF!+#REF!+#REF!+#REF!+#REF!+#REF!+#REF!</f>
        <v>#REF!</v>
      </c>
      <c r="F16" s="25" t="e">
        <f>#REF!+#REF!+#REF!+#REF!+#REF!+#REF!+#REF!+#REF!+#REF!+#REF!+#REF!+#REF!+#REF!+#REF!+#REF!+#REF!+#REF!+#REF!+#REF!+'Кызыл-Уюмская ОШ'!F16+#REF!+#REF!+#REF!+#REF!+#REF!+#REF!+#REF!</f>
        <v>#REF!</v>
      </c>
      <c r="G16" s="39" t="e">
        <f>D15-E15</f>
        <v>#REF!</v>
      </c>
    </row>
    <row r="17" spans="1:7" ht="25.5" x14ac:dyDescent="0.3">
      <c r="A17" s="5" t="s">
        <v>28</v>
      </c>
      <c r="B17" s="30" t="s">
        <v>2</v>
      </c>
      <c r="C17" s="27" t="e">
        <f>#REF!+#REF!+#REF!+#REF!+#REF!+#REF!+#REF!+#REF!+#REF!+#REF!+#REF!+#REF!+#REF!+#REF!+#REF!+#REF!+#REF!+#REF!+#REF!+'Кызыл-Уюмская ОШ'!C17+#REF!+#REF!+#REF!+#REF!+#REF!+#REF!+#REF!</f>
        <v>#REF!</v>
      </c>
      <c r="D17" s="27" t="e">
        <f>#REF!+#REF!+#REF!+#REF!+#REF!+#REF!+#REF!+#REF!+#REF!+#REF!+#REF!+#REF!+#REF!+#REF!+#REF!+#REF!+#REF!+#REF!+#REF!+'Кызыл-Уюмская ОШ'!D17+#REF!+#REF!+#REF!+#REF!+#REF!+#REF!+#REF!</f>
        <v>#REF!</v>
      </c>
      <c r="E17" s="27" t="e">
        <f>#REF!+#REF!+#REF!+#REF!+#REF!+#REF!+#REF!+#REF!+#REF!+#REF!+#REF!+#REF!+#REF!+#REF!+#REF!+#REF!+#REF!+#REF!+#REF!+'Кызыл-Уюмская ОШ'!E17+#REF!+#REF!+#REF!+#REF!+#REF!+#REF!+#REF!</f>
        <v>#REF!</v>
      </c>
      <c r="F17" s="27" t="e">
        <f>#REF!+#REF!+#REF!+#REF!+#REF!+#REF!+#REF!+#REF!+#REF!+#REF!+#REF!+#REF!+#REF!+#REF!+#REF!+#REF!+#REF!+#REF!+#REF!+'Кызыл-Уюмская ОШ'!F17+#REF!+#REF!+#REF!+#REF!+#REF!+#REF!+#REF!</f>
        <v>#REF!</v>
      </c>
      <c r="G17" s="39"/>
    </row>
    <row r="18" spans="1:7" x14ac:dyDescent="0.3">
      <c r="A18" s="9" t="s">
        <v>4</v>
      </c>
      <c r="B18" s="10" t="s">
        <v>3</v>
      </c>
      <c r="C18" s="42" t="e">
        <f>#REF!+#REF!+#REF!+#REF!+#REF!+#REF!+#REF!+#REF!+#REF!+#REF!+#REF!+#REF!+#REF!+#REF!+#REF!+#REF!+#REF!+#REF!+#REF!+'Кызыл-Уюмская ОШ'!C18+#REF!+#REF!+#REF!+#REF!+#REF!+#REF!+#REF!</f>
        <v>#REF!</v>
      </c>
      <c r="D18" s="42" t="e">
        <f>#REF!+#REF!+#REF!+#REF!+#REF!+#REF!+#REF!+#REF!+#REF!+#REF!+#REF!+#REF!+#REF!+#REF!+#REF!+#REF!+#REF!+#REF!+#REF!+'Кызыл-Уюмская ОШ'!D18+#REF!+#REF!+#REF!+#REF!+#REF!+#REF!+#REF!</f>
        <v>#REF!</v>
      </c>
      <c r="E18" s="42" t="e">
        <f>#REF!+#REF!+#REF!+#REF!+#REF!+#REF!+#REF!+#REF!+#REF!+#REF!+#REF!+#REF!+#REF!+#REF!+#REF!+#REF!+#REF!+#REF!+#REF!+'Кызыл-Уюмская ОШ'!E18+#REF!+#REF!+#REF!+#REF!+#REF!+#REF!+#REF!</f>
        <v>#REF!</v>
      </c>
      <c r="F18" s="42" t="e">
        <f>#REF!+#REF!+#REF!+#REF!+#REF!+#REF!+#REF!+#REF!+#REF!+#REF!+#REF!+#REF!+#REF!+#REF!+#REF!+#REF!+#REF!+#REF!+#REF!+'Кызыл-Уюмская ОШ'!F18+#REF!+#REF!+#REF!+#REF!+#REF!+#REF!+#REF!</f>
        <v>#REF!</v>
      </c>
      <c r="G18" s="39"/>
    </row>
    <row r="19" spans="1:7" ht="21.95" customHeight="1" x14ac:dyDescent="0.3">
      <c r="A19" s="9" t="s">
        <v>24</v>
      </c>
      <c r="B19" s="6" t="s">
        <v>25</v>
      </c>
      <c r="C19" s="21" t="e">
        <f>C17/C18/12*1000</f>
        <v>#REF!</v>
      </c>
      <c r="D19" s="21" t="e">
        <f t="shared" ref="D19:E19" si="2">C19</f>
        <v>#REF!</v>
      </c>
      <c r="E19" s="21" t="e">
        <f t="shared" si="2"/>
        <v>#REF!</v>
      </c>
      <c r="F19" s="21" t="e">
        <f>F17/F18/12*1000</f>
        <v>#REF!</v>
      </c>
      <c r="G19" s="39"/>
    </row>
    <row r="20" spans="1:7" ht="25.5" x14ac:dyDescent="0.3">
      <c r="A20" s="5" t="s">
        <v>21</v>
      </c>
      <c r="B20" s="30" t="s">
        <v>2</v>
      </c>
      <c r="C20" s="27" t="e">
        <f>#REF!+#REF!+#REF!+#REF!+#REF!+#REF!+#REF!+#REF!+#REF!+#REF!+#REF!+#REF!+#REF!+#REF!+#REF!+#REF!+#REF!+#REF!+#REF!+'Кызыл-Уюмская ОШ'!C20+#REF!+#REF!+#REF!+#REF!+#REF!+#REF!+#REF!</f>
        <v>#REF!</v>
      </c>
      <c r="D20" s="27" t="e">
        <f>#REF!+#REF!+#REF!+#REF!+#REF!+#REF!+#REF!+#REF!+#REF!+#REF!+#REF!+#REF!+#REF!+#REF!+#REF!+#REF!+#REF!+#REF!+#REF!+'Кызыл-Уюмская ОШ'!D20+#REF!+#REF!+#REF!+#REF!+#REF!+#REF!+#REF!</f>
        <v>#REF!</v>
      </c>
      <c r="E20" s="27" t="e">
        <f>#REF!+#REF!+#REF!+#REF!+#REF!+#REF!+#REF!+#REF!+#REF!+#REF!+#REF!+#REF!+#REF!+#REF!+#REF!+#REF!+#REF!+#REF!+#REF!+'Кызыл-Уюмская ОШ'!E20+#REF!+#REF!+#REF!+#REF!+#REF!+#REF!+#REF!</f>
        <v>#REF!</v>
      </c>
      <c r="F20" s="27" t="e">
        <f>#REF!+#REF!+#REF!+#REF!+#REF!+#REF!+#REF!+#REF!+#REF!+#REF!+#REF!+#REF!+#REF!+#REF!+#REF!+#REF!+#REF!+#REF!+#REF!+'Кызыл-Уюмская ОШ'!F20+#REF!+#REF!+#REF!+#REF!+#REF!+#REF!+#REF!</f>
        <v>#REF!</v>
      </c>
      <c r="G20" s="39"/>
    </row>
    <row r="21" spans="1:7" x14ac:dyDescent="0.3">
      <c r="A21" s="9" t="s">
        <v>4</v>
      </c>
      <c r="B21" s="10" t="s">
        <v>3</v>
      </c>
      <c r="C21" s="42" t="e">
        <f>#REF!+#REF!+#REF!+#REF!+#REF!+#REF!+#REF!+#REF!+#REF!+#REF!+#REF!+#REF!+#REF!+#REF!+#REF!+#REF!+#REF!+#REF!+#REF!+'Кызыл-Уюмская ОШ'!C21+#REF!+#REF!+#REF!+#REF!+#REF!+#REF!+#REF!</f>
        <v>#REF!</v>
      </c>
      <c r="D21" s="42" t="e">
        <f>#REF!+#REF!+#REF!+#REF!+#REF!+#REF!+#REF!+#REF!+#REF!+#REF!+#REF!+#REF!+#REF!+#REF!+#REF!+#REF!+#REF!+#REF!+#REF!+'Кызыл-Уюмская ОШ'!D21+#REF!+#REF!+#REF!+#REF!+#REF!+#REF!+#REF!</f>
        <v>#REF!</v>
      </c>
      <c r="E21" s="42" t="e">
        <f>#REF!+#REF!+#REF!+#REF!+#REF!+#REF!+#REF!+#REF!+#REF!+#REF!+#REF!+#REF!+#REF!+#REF!+#REF!+#REF!+#REF!+#REF!+#REF!+'Кызыл-Уюмская ОШ'!E21+#REF!+#REF!+#REF!+#REF!+#REF!+#REF!+#REF!</f>
        <v>#REF!</v>
      </c>
      <c r="F21" s="42" t="e">
        <f>#REF!+#REF!+#REF!+#REF!+#REF!+#REF!+#REF!+#REF!+#REF!+#REF!+#REF!+#REF!+#REF!+#REF!+#REF!+#REF!+#REF!+#REF!+#REF!+'Кызыл-Уюмская ОШ'!F21+#REF!+#REF!+#REF!+#REF!+#REF!+#REF!+#REF!</f>
        <v>#REF!</v>
      </c>
      <c r="G21" s="39"/>
    </row>
    <row r="22" spans="1:7" ht="21.95" customHeight="1" x14ac:dyDescent="0.3">
      <c r="A22" s="9" t="s">
        <v>24</v>
      </c>
      <c r="B22" s="6" t="s">
        <v>25</v>
      </c>
      <c r="C22" s="21" t="e">
        <f>C20/12/C21*1000</f>
        <v>#REF!</v>
      </c>
      <c r="D22" s="21" t="e">
        <f t="shared" ref="D22:E22" si="3">C22</f>
        <v>#REF!</v>
      </c>
      <c r="E22" s="21" t="e">
        <f t="shared" si="3"/>
        <v>#REF!</v>
      </c>
      <c r="F22" s="21" t="e">
        <f>F20/12/F21*1000</f>
        <v>#REF!</v>
      </c>
      <c r="G22" s="39"/>
    </row>
    <row r="23" spans="1:7" ht="42" customHeight="1" x14ac:dyDescent="0.3">
      <c r="A23" s="11" t="s">
        <v>31</v>
      </c>
      <c r="B23" s="30" t="s">
        <v>2</v>
      </c>
      <c r="C23" s="27" t="e">
        <f>#REF!+#REF!+#REF!+#REF!+#REF!+#REF!+#REF!+#REF!+#REF!+#REF!+#REF!+#REF!+#REF!+#REF!+#REF!+#REF!+#REF!+#REF!+#REF!+'Кызыл-Уюмская ОШ'!C23+#REF!+#REF!+#REF!+#REF!+#REF!+#REF!+#REF!</f>
        <v>#REF!</v>
      </c>
      <c r="D23" s="27" t="e">
        <f>#REF!+#REF!+#REF!+#REF!+#REF!+#REF!+#REF!+#REF!+#REF!+#REF!+#REF!+#REF!+#REF!+#REF!+#REF!+#REF!+#REF!+#REF!+#REF!+'Кызыл-Уюмская ОШ'!D23+#REF!+#REF!+#REF!+#REF!+#REF!+#REF!+#REF!</f>
        <v>#REF!</v>
      </c>
      <c r="E23" s="27" t="e">
        <f>#REF!+#REF!+#REF!+#REF!+#REF!+#REF!+#REF!+#REF!+#REF!+#REF!+#REF!+#REF!+#REF!+#REF!+#REF!+#REF!+#REF!+#REF!+#REF!+'Кызыл-Уюмская ОШ'!E23+#REF!+#REF!+#REF!+#REF!+#REF!+#REF!+#REF!</f>
        <v>#REF!</v>
      </c>
      <c r="F23" s="27" t="e">
        <f>#REF!+#REF!+#REF!+#REF!+#REF!+#REF!+#REF!+#REF!+#REF!+#REF!+#REF!+#REF!+#REF!+#REF!+#REF!+#REF!+#REF!+#REF!+#REF!+'Кызыл-Уюмская ОШ'!F23+#REF!+#REF!+#REF!+#REF!+#REF!+#REF!+#REF!</f>
        <v>#REF!</v>
      </c>
      <c r="G23" s="39"/>
    </row>
    <row r="24" spans="1:7" x14ac:dyDescent="0.3">
      <c r="A24" s="9" t="s">
        <v>4</v>
      </c>
      <c r="B24" s="10" t="s">
        <v>3</v>
      </c>
      <c r="C24" s="41" t="e">
        <f>#REF!+#REF!+#REF!+#REF!+#REF!+#REF!+#REF!+#REF!+#REF!+#REF!+#REF!+#REF!+#REF!+#REF!+#REF!+#REF!+#REF!+#REF!+#REF!+'Кызыл-Уюмская ОШ'!C24+#REF!+#REF!+#REF!+#REF!+#REF!+#REF!+#REF!</f>
        <v>#REF!</v>
      </c>
      <c r="D24" s="41" t="e">
        <f>#REF!+#REF!+#REF!+#REF!+#REF!+#REF!+#REF!+#REF!+#REF!+#REF!+#REF!+#REF!+#REF!+#REF!+#REF!+#REF!+#REF!+#REF!+#REF!+'Кызыл-Уюмская ОШ'!D24+#REF!+#REF!+#REF!+#REF!+#REF!+#REF!+#REF!</f>
        <v>#REF!</v>
      </c>
      <c r="E24" s="41" t="e">
        <f>#REF!+#REF!+#REF!+#REF!+#REF!+#REF!+#REF!+#REF!+#REF!+#REF!+#REF!+#REF!+#REF!+#REF!+#REF!+#REF!+#REF!+#REF!+#REF!+'Кызыл-Уюмская ОШ'!E24+#REF!+#REF!+#REF!+#REF!+#REF!+#REF!+#REF!</f>
        <v>#REF!</v>
      </c>
      <c r="F24" s="41" t="e">
        <f>#REF!+#REF!+#REF!+#REF!+#REF!+#REF!+#REF!+#REF!+#REF!+#REF!+#REF!+#REF!+#REF!+#REF!+#REF!+#REF!+#REF!+#REF!+#REF!+'Кызыл-Уюмская ОШ'!F24+#REF!+#REF!+#REF!+#REF!+#REF!+#REF!+#REF!</f>
        <v>#REF!</v>
      </c>
      <c r="G24" s="39"/>
    </row>
    <row r="25" spans="1:7" ht="21.95" customHeight="1" x14ac:dyDescent="0.3">
      <c r="A25" s="9" t="s">
        <v>24</v>
      </c>
      <c r="B25" s="6" t="s">
        <v>25</v>
      </c>
      <c r="C25" s="21" t="e">
        <f>C23/C24/12*1000</f>
        <v>#REF!</v>
      </c>
      <c r="D25" s="21" t="e">
        <f t="shared" ref="D25:E25" si="4">C25</f>
        <v>#REF!</v>
      </c>
      <c r="E25" s="21" t="e">
        <f t="shared" si="4"/>
        <v>#REF!</v>
      </c>
      <c r="F25" s="21" t="e">
        <f>F23/F24/12*1000</f>
        <v>#REF!</v>
      </c>
      <c r="G25" s="39"/>
    </row>
    <row r="26" spans="1:7" ht="25.5" x14ac:dyDescent="0.3">
      <c r="A26" s="5" t="s">
        <v>22</v>
      </c>
      <c r="B26" s="30" t="s">
        <v>2</v>
      </c>
      <c r="C26" s="27" t="e">
        <f>#REF!+#REF!+#REF!+#REF!+#REF!+#REF!+#REF!+#REF!+#REF!+#REF!+#REF!+#REF!+#REF!+#REF!+#REF!+#REF!+#REF!+#REF!+#REF!+'Кызыл-Уюмская ОШ'!C26+#REF!+#REF!+#REF!+#REF!+#REF!+#REF!+#REF!</f>
        <v>#REF!</v>
      </c>
      <c r="D26" s="27" t="e">
        <f>#REF!+#REF!+#REF!+#REF!+#REF!+#REF!+#REF!+#REF!+#REF!+#REF!+#REF!+#REF!+#REF!+#REF!+#REF!+#REF!+#REF!+#REF!+#REF!+'Кызыл-Уюмская ОШ'!D26+#REF!+#REF!+#REF!+#REF!+#REF!+#REF!+#REF!</f>
        <v>#REF!</v>
      </c>
      <c r="E26" s="27" t="e">
        <f>#REF!+#REF!+#REF!+#REF!+#REF!+#REF!+#REF!+#REF!+#REF!+#REF!+#REF!+#REF!+#REF!+#REF!+#REF!+#REF!+#REF!+#REF!+#REF!+'Кызыл-Уюмская ОШ'!E26+#REF!+#REF!+#REF!+#REF!+#REF!+#REF!+#REF!</f>
        <v>#REF!</v>
      </c>
      <c r="F26" s="27" t="e">
        <f>#REF!+#REF!+#REF!+#REF!+#REF!+#REF!+#REF!+#REF!+#REF!+#REF!+#REF!+#REF!+#REF!+#REF!+#REF!+#REF!+#REF!+#REF!+#REF!+'Кызыл-Уюмская ОШ'!F26+#REF!+#REF!+#REF!+#REF!+#REF!+#REF!+#REF!</f>
        <v>#REF!</v>
      </c>
      <c r="G26" s="39"/>
    </row>
    <row r="27" spans="1:7" x14ac:dyDescent="0.3">
      <c r="A27" s="9" t="s">
        <v>4</v>
      </c>
      <c r="B27" s="10" t="s">
        <v>3</v>
      </c>
      <c r="C27" s="41" t="e">
        <f>#REF!+#REF!+#REF!+#REF!+#REF!+#REF!+#REF!+#REF!+#REF!+#REF!+#REF!+#REF!+#REF!+#REF!+#REF!+#REF!+#REF!+#REF!+#REF!+'Кызыл-Уюмская ОШ'!C27+#REF!+#REF!+#REF!+#REF!+#REF!+#REF!+#REF!</f>
        <v>#REF!</v>
      </c>
      <c r="D27" s="41" t="e">
        <f>#REF!+#REF!+#REF!+#REF!+#REF!+#REF!+#REF!+#REF!+#REF!+#REF!+#REF!+#REF!+#REF!+#REF!+#REF!+#REF!+#REF!+#REF!+#REF!+'Кызыл-Уюмская ОШ'!D27+#REF!+#REF!+#REF!+#REF!+#REF!+#REF!+#REF!</f>
        <v>#REF!</v>
      </c>
      <c r="E27" s="41" t="e">
        <f>#REF!+#REF!+#REF!+#REF!+#REF!+#REF!+#REF!+#REF!+#REF!+#REF!+#REF!+#REF!+#REF!+#REF!+#REF!+#REF!+#REF!+#REF!+#REF!+'Кызыл-Уюмская ОШ'!E27+#REF!+#REF!+#REF!+#REF!+#REF!+#REF!+#REF!</f>
        <v>#REF!</v>
      </c>
      <c r="F27" s="41" t="e">
        <f>#REF!+#REF!+#REF!+#REF!+#REF!+#REF!+#REF!+#REF!+#REF!+#REF!+#REF!+#REF!+#REF!+#REF!+#REF!+#REF!+#REF!+#REF!+#REF!+'Кызыл-Уюмская ОШ'!F27+#REF!+#REF!+#REF!+#REF!+#REF!+#REF!+#REF!</f>
        <v>#REF!</v>
      </c>
      <c r="G27" s="39"/>
    </row>
    <row r="28" spans="1:7" ht="21.95" customHeight="1" x14ac:dyDescent="0.3">
      <c r="A28" s="9" t="s">
        <v>24</v>
      </c>
      <c r="B28" s="6" t="s">
        <v>25</v>
      </c>
      <c r="C28" s="21" t="e">
        <f>C26/12/C27*1000</f>
        <v>#REF!</v>
      </c>
      <c r="D28" s="21" t="e">
        <f t="shared" ref="D28:E28" si="5">C28</f>
        <v>#REF!</v>
      </c>
      <c r="E28" s="21" t="e">
        <f t="shared" si="5"/>
        <v>#REF!</v>
      </c>
      <c r="F28" s="21" t="e">
        <f>F26/12/F27*1000</f>
        <v>#REF!</v>
      </c>
      <c r="G28" s="39"/>
    </row>
    <row r="29" spans="1:7" ht="25.5" x14ac:dyDescent="0.3">
      <c r="A29" s="5" t="s">
        <v>5</v>
      </c>
      <c r="B29" s="6" t="s">
        <v>2</v>
      </c>
      <c r="C29" s="32" t="e">
        <f>#REF!+#REF!+#REF!+#REF!+#REF!+#REF!+'Кызыл-Уюмская ОШ'!C29+#REF!+#REF!+#REF!+#REF!+#REF!+#REF!+#REF!+#REF!+#REF!+#REF!+#REF!+#REF!+#REF!+#REF!+#REF!+#REF!+#REF!+#REF!</f>
        <v>#REF!</v>
      </c>
      <c r="D29" s="40" t="e">
        <f>#REF!+#REF!+#REF!+#REF!+#REF!+#REF!+#REF!+#REF!+#REF!+#REF!+#REF!+#REF!+#REF!+#REF!+#REF!+#REF!+#REF!+#REF!+#REF!+'Кызыл-Уюмская ОШ'!D29+#REF!+#REF!+#REF!+#REF!+#REF!+#REF!+#REF!</f>
        <v>#REF!</v>
      </c>
      <c r="E29" s="40" t="e">
        <f>#REF!+#REF!+#REF!+#REF!+#REF!+#REF!+#REF!+#REF!+#REF!+#REF!+#REF!+#REF!+#REF!+#REF!+#REF!+#REF!+#REF!+#REF!+#REF!+'Кызыл-Уюмская ОШ'!E29+#REF!+#REF!+#REF!+#REF!+#REF!+#REF!+#REF!</f>
        <v>#REF!</v>
      </c>
      <c r="F29" s="40">
        <v>240692</v>
      </c>
      <c r="G29" s="39" t="e">
        <f t="shared" ref="G29:G33" si="6">C29-F29</f>
        <v>#REF!</v>
      </c>
    </row>
    <row r="30" spans="1:7" ht="54" customHeight="1" x14ac:dyDescent="0.3">
      <c r="A30" s="11" t="s">
        <v>6</v>
      </c>
      <c r="B30" s="6" t="s">
        <v>2</v>
      </c>
      <c r="C30" s="32" t="e">
        <f>#REF!+#REF!+#REF!+#REF!+#REF!+#REF!+'Кызыл-Уюмская ОШ'!C30+#REF!+#REF!+#REF!+#REF!+#REF!+#REF!+#REF!+#REF!+#REF!+#REF!+#REF!+#REF!+#REF!+#REF!+#REF!+#REF!+#REF!+#REF!</f>
        <v>#REF!</v>
      </c>
      <c r="D30" s="43" t="e">
        <f>#REF!+#REF!+#REF!+#REF!+#REF!+#REF!+#REF!+#REF!+#REF!+#REF!+#REF!+#REF!+#REF!+#REF!+#REF!+#REF!+#REF!+#REF!+#REF!+'Кызыл-Уюмская ОШ'!D30+#REF!+#REF!+#REF!+#REF!+#REF!+#REF!+#REF!</f>
        <v>#REF!</v>
      </c>
      <c r="E30" s="43" t="e">
        <f>#REF!+#REF!+#REF!+#REF!+#REF!+#REF!+#REF!+#REF!+#REF!+#REF!+#REF!+#REF!+#REF!+#REF!+#REF!+#REF!+#REF!+#REF!+#REF!+'Кызыл-Уюмская ОШ'!E30+#REF!+#REF!+#REF!+#REF!+#REF!+#REF!+#REF!</f>
        <v>#REF!</v>
      </c>
      <c r="F30" s="43">
        <v>122533</v>
      </c>
      <c r="G30" s="39" t="e">
        <f t="shared" si="6"/>
        <v>#REF!</v>
      </c>
    </row>
    <row r="31" spans="1:7" ht="43.5" customHeight="1" x14ac:dyDescent="0.3">
      <c r="A31" s="11" t="s">
        <v>7</v>
      </c>
      <c r="B31" s="6" t="s">
        <v>2</v>
      </c>
      <c r="C31" s="32" t="e">
        <f>#REF!+#REF!+#REF!+#REF!+#REF!+#REF!+'Кызыл-Уюмская ОШ'!C31+#REF!+#REF!+#REF!+#REF!+#REF!+#REF!+#REF!+#REF!+#REF!+#REF!+#REF!+#REF!+#REF!+#REF!+#REF!+#REF!+#REF!+#REF!</f>
        <v>#REF!</v>
      </c>
      <c r="D31" s="27" t="e">
        <f>#REF!+#REF!+#REF!+#REF!+#REF!+#REF!+#REF!+#REF!+#REF!+#REF!+#REF!+#REF!+#REF!+#REF!+#REF!+#REF!+#REF!+#REF!+#REF!+'Кызыл-Уюмская ОШ'!D31+#REF!+#REF!+#REF!+#REF!+#REF!+#REF!+#REF!</f>
        <v>#REF!</v>
      </c>
      <c r="E31" s="27" t="e">
        <f>#REF!+#REF!+#REF!+#REF!+#REF!+#REF!+#REF!+#REF!+#REF!+#REF!+#REF!+#REF!+#REF!+#REF!+#REF!+#REF!+#REF!+#REF!+#REF!+'Кызыл-Уюмская ОШ'!E31+#REF!+#REF!+#REF!+#REF!+#REF!+#REF!+#REF!</f>
        <v>#REF!</v>
      </c>
      <c r="F31" s="27">
        <v>13208</v>
      </c>
      <c r="G31" s="39" t="e">
        <f t="shared" si="6"/>
        <v>#REF!</v>
      </c>
    </row>
    <row r="32" spans="1:7" ht="52.5" x14ac:dyDescent="0.3">
      <c r="A32" s="11" t="s">
        <v>8</v>
      </c>
      <c r="B32" s="6" t="s">
        <v>2</v>
      </c>
      <c r="C32" s="32" t="e">
        <f>#REF!+#REF!+#REF!+#REF!+#REF!+#REF!+'Кызыл-Уюмская ОШ'!C32+#REF!+#REF!+#REF!+#REF!+#REF!+#REF!+#REF!+#REF!+#REF!+#REF!+#REF!+#REF!+#REF!+#REF!+#REF!+#REF!+#REF!+#REF!</f>
        <v>#REF!</v>
      </c>
      <c r="D32" s="33" t="e">
        <f>#REF!+#REF!+#REF!+#REF!+#REF!+#REF!+#REF!+#REF!+#REF!+#REF!+#REF!+#REF!+#REF!+#REF!+#REF!+#REF!+#REF!+#REF!+#REF!+'Кызыл-Уюмская ОШ'!D32+#REF!+#REF!+#REF!+#REF!+#REF!+#REF!+#REF!</f>
        <v>#REF!</v>
      </c>
      <c r="E32" s="33" t="e">
        <f>#REF!+#REF!+#REF!+#REF!+#REF!+#REF!+#REF!+#REF!+#REF!+#REF!+#REF!+#REF!+#REF!+#REF!+#REF!+#REF!+#REF!+#REF!+#REF!+'Кызыл-Уюмская ОШ'!E32+#REF!+#REF!+#REF!+#REF!+#REF!+#REF!+#REF!</f>
        <v>#REF!</v>
      </c>
      <c r="F32" s="38">
        <v>64704</v>
      </c>
      <c r="G32" s="39" t="e">
        <f t="shared" si="6"/>
        <v>#REF!</v>
      </c>
    </row>
    <row r="33" spans="1:7" ht="54" customHeight="1" x14ac:dyDescent="0.3">
      <c r="A33" s="11" t="s">
        <v>9</v>
      </c>
      <c r="B33" s="6" t="s">
        <v>2</v>
      </c>
      <c r="C33" s="40" t="e">
        <f>#REF!+#REF!+#REF!+#REF!+#REF!+#REF!+#REF!+#REF!+#REF!+#REF!+#REF!+#REF!+#REF!+#REF!+#REF!+#REF!+#REF!+#REF!+#REF!+'Кызыл-Уюмская ОШ'!C33+#REF!+#REF!+#REF!+#REF!+#REF!+#REF!+#REF!</f>
        <v>#REF!</v>
      </c>
      <c r="D33" s="40" t="e">
        <f>#REF!+#REF!+#REF!+#REF!+#REF!+#REF!+#REF!+#REF!+#REF!+#REF!+#REF!+#REF!+#REF!+#REF!+#REF!+#REF!+#REF!+#REF!+#REF!+'Кызыл-Уюмская ОШ'!D33+#REF!+#REF!+#REF!+#REF!+#REF!+#REF!+#REF!</f>
        <v>#REF!</v>
      </c>
      <c r="E33" s="40" t="e">
        <f>#REF!+#REF!+#REF!+#REF!+#REF!+#REF!+#REF!+#REF!+#REF!+#REF!+#REF!+#REF!+#REF!+#REF!+#REF!+#REF!+#REF!+#REF!+#REF!+'Кызыл-Уюмская ОШ'!E33+#REF!+#REF!+#REF!+#REF!+#REF!+#REF!+#REF!</f>
        <v>#REF!</v>
      </c>
      <c r="F33" s="40">
        <v>126654</v>
      </c>
      <c r="G33" s="39" t="e">
        <f t="shared" si="6"/>
        <v>#REF!</v>
      </c>
    </row>
    <row r="34" spans="1:7" x14ac:dyDescent="0.3">
      <c r="C34" s="22" t="e">
        <f>C33+C32+C31+C30+C29+C15</f>
        <v>#REF!</v>
      </c>
      <c r="D34" s="22" t="e">
        <f t="shared" ref="D34:F34" si="7">D33+D32+D31+D30+D29+D15</f>
        <v>#REF!</v>
      </c>
      <c r="E34" s="22" t="e">
        <f t="shared" si="7"/>
        <v>#REF!</v>
      </c>
      <c r="F34" s="22" t="e">
        <f t="shared" si="7"/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4"/>
  <sheetViews>
    <sheetView tabSelected="1" workbookViewId="0">
      <selection activeCell="G4" sqref="G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44" t="s">
        <v>14</v>
      </c>
      <c r="B1" s="44"/>
      <c r="C1" s="44"/>
      <c r="D1" s="44"/>
      <c r="E1" s="44"/>
    </row>
    <row r="2" spans="1:7" x14ac:dyDescent="0.3">
      <c r="A2" s="44" t="s">
        <v>34</v>
      </c>
      <c r="B2" s="44"/>
      <c r="C2" s="44"/>
      <c r="D2" s="44"/>
      <c r="E2" s="44"/>
    </row>
    <row r="3" spans="1:7" x14ac:dyDescent="0.3">
      <c r="A3" s="1"/>
    </row>
    <row r="4" spans="1:7" ht="52.5" customHeight="1" x14ac:dyDescent="0.3">
      <c r="A4" s="50" t="s">
        <v>32</v>
      </c>
      <c r="B4" s="50"/>
      <c r="C4" s="50"/>
      <c r="D4" s="50"/>
      <c r="E4" s="50"/>
    </row>
    <row r="5" spans="1:7" ht="15.75" customHeight="1" x14ac:dyDescent="0.3">
      <c r="A5" s="46" t="s">
        <v>15</v>
      </c>
      <c r="B5" s="46"/>
      <c r="C5" s="46"/>
      <c r="D5" s="46"/>
      <c r="E5" s="46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47" t="s">
        <v>26</v>
      </c>
      <c r="B9" s="48" t="s">
        <v>17</v>
      </c>
      <c r="C9" s="49" t="s">
        <v>33</v>
      </c>
      <c r="D9" s="49"/>
      <c r="E9" s="49"/>
    </row>
    <row r="10" spans="1:7" ht="40.5" x14ac:dyDescent="0.3">
      <c r="A10" s="47"/>
      <c r="B10" s="48"/>
      <c r="C10" s="34" t="s">
        <v>18</v>
      </c>
      <c r="D10" s="20" t="s">
        <v>19</v>
      </c>
      <c r="E10" s="35" t="s">
        <v>13</v>
      </c>
    </row>
    <row r="11" spans="1:7" x14ac:dyDescent="0.3">
      <c r="A11" s="5" t="s">
        <v>20</v>
      </c>
      <c r="B11" s="6" t="s">
        <v>10</v>
      </c>
      <c r="C11" s="29">
        <v>19</v>
      </c>
      <c r="D11" s="29">
        <v>19</v>
      </c>
      <c r="E11" s="29">
        <v>18</v>
      </c>
    </row>
    <row r="12" spans="1:7" ht="25.5" x14ac:dyDescent="0.3">
      <c r="A12" s="9" t="s">
        <v>23</v>
      </c>
      <c r="B12" s="6" t="s">
        <v>2</v>
      </c>
      <c r="C12" s="14">
        <f>(C13-C32)/C11</f>
        <v>3715.5997368421049</v>
      </c>
      <c r="D12" s="14">
        <f t="shared" ref="D12" si="0">(D13-D32)/D11</f>
        <v>3715.5997368421049</v>
      </c>
      <c r="E12" s="14">
        <f t="shared" ref="E12" si="1">(E13-E32)/E11</f>
        <v>3922.0219444444438</v>
      </c>
      <c r="F12" s="2" t="s">
        <v>30</v>
      </c>
    </row>
    <row r="13" spans="1:7" ht="25.5" x14ac:dyDescent="0.3">
      <c r="A13" s="5" t="s">
        <v>11</v>
      </c>
      <c r="B13" s="6" t="s">
        <v>2</v>
      </c>
      <c r="C13" s="28">
        <f>C15+C29+C30+C33+C31+C32</f>
        <v>70804.39499999999</v>
      </c>
      <c r="D13" s="28">
        <f t="shared" ref="D13" si="2">D15+D29+D30+D33+D31+D32</f>
        <v>70804.39499999999</v>
      </c>
      <c r="E13" s="28">
        <f t="shared" ref="E13" si="3">E15+E29+E30+E33+E31+E32</f>
        <v>70804.39499999999</v>
      </c>
    </row>
    <row r="14" spans="1:7" x14ac:dyDescent="0.3">
      <c r="A14" s="7" t="s">
        <v>0</v>
      </c>
      <c r="B14" s="8"/>
      <c r="C14" s="14"/>
      <c r="D14" s="14">
        <f t="shared" ref="D14:D31" si="4">C14</f>
        <v>0</v>
      </c>
      <c r="E14" s="14">
        <f t="shared" ref="E14:E32" si="5">D14</f>
        <v>0</v>
      </c>
      <c r="G14" s="13"/>
    </row>
    <row r="15" spans="1:7" ht="25.5" x14ac:dyDescent="0.3">
      <c r="A15" s="5" t="s">
        <v>12</v>
      </c>
      <c r="B15" s="6" t="s">
        <v>2</v>
      </c>
      <c r="C15" s="28">
        <f>C17+C20+C23+C26</f>
        <v>57025</v>
      </c>
      <c r="D15" s="28">
        <f>D17+D20+D23+D26</f>
        <v>57025</v>
      </c>
      <c r="E15" s="28">
        <f t="shared" ref="E15" si="6">E17+E20+E23+E26</f>
        <v>57025</v>
      </c>
    </row>
    <row r="16" spans="1:7" x14ac:dyDescent="0.3">
      <c r="A16" s="7" t="s">
        <v>1</v>
      </c>
      <c r="B16" s="8"/>
      <c r="C16" s="14"/>
      <c r="D16" s="14">
        <f t="shared" si="4"/>
        <v>0</v>
      </c>
      <c r="E16" s="14">
        <f t="shared" si="5"/>
        <v>0</v>
      </c>
    </row>
    <row r="17" spans="1:7" s="17" customFormat="1" ht="25.5" x14ac:dyDescent="0.3">
      <c r="A17" s="15" t="s">
        <v>28</v>
      </c>
      <c r="B17" s="31" t="s">
        <v>2</v>
      </c>
      <c r="C17" s="28">
        <v>5723</v>
      </c>
      <c r="D17" s="28">
        <f>C17</f>
        <v>5723</v>
      </c>
      <c r="E17" s="28">
        <f t="shared" si="5"/>
        <v>5723</v>
      </c>
    </row>
    <row r="18" spans="1:7" s="17" customFormat="1" x14ac:dyDescent="0.3">
      <c r="A18" s="18" t="s">
        <v>4</v>
      </c>
      <c r="B18" s="19" t="s">
        <v>3</v>
      </c>
      <c r="C18" s="26">
        <v>2</v>
      </c>
      <c r="D18" s="14">
        <f t="shared" si="4"/>
        <v>2</v>
      </c>
      <c r="E18" s="14">
        <f t="shared" si="5"/>
        <v>2</v>
      </c>
    </row>
    <row r="19" spans="1:7" s="17" customFormat="1" ht="21.95" customHeight="1" x14ac:dyDescent="0.3">
      <c r="A19" s="18" t="s">
        <v>24</v>
      </c>
      <c r="B19" s="16" t="s">
        <v>25</v>
      </c>
      <c r="C19" s="14">
        <f>C17/C18/12*1000+200</f>
        <v>238658.33333333334</v>
      </c>
      <c r="D19" s="14">
        <f>D17/D18/12*1000+200</f>
        <v>238658.33333333334</v>
      </c>
      <c r="E19" s="14">
        <f t="shared" si="5"/>
        <v>238658.33333333334</v>
      </c>
    </row>
    <row r="20" spans="1:7" s="17" customFormat="1" ht="25.5" x14ac:dyDescent="0.3">
      <c r="A20" s="15" t="s">
        <v>29</v>
      </c>
      <c r="B20" s="31" t="s">
        <v>2</v>
      </c>
      <c r="C20" s="28">
        <v>36688</v>
      </c>
      <c r="D20" s="28">
        <f>C20</f>
        <v>36688</v>
      </c>
      <c r="E20" s="28">
        <f t="shared" si="5"/>
        <v>36688</v>
      </c>
    </row>
    <row r="21" spans="1:7" s="17" customFormat="1" x14ac:dyDescent="0.3">
      <c r="A21" s="18" t="s">
        <v>4</v>
      </c>
      <c r="B21" s="19" t="s">
        <v>3</v>
      </c>
      <c r="C21" s="26">
        <v>8.75</v>
      </c>
      <c r="D21" s="14">
        <f t="shared" si="4"/>
        <v>8.75</v>
      </c>
      <c r="E21" s="14">
        <f t="shared" si="5"/>
        <v>8.75</v>
      </c>
    </row>
    <row r="22" spans="1:7" ht="21.95" customHeight="1" x14ac:dyDescent="0.3">
      <c r="A22" s="9" t="s">
        <v>24</v>
      </c>
      <c r="B22" s="6" t="s">
        <v>25</v>
      </c>
      <c r="C22" s="14">
        <f>C20/12/C21*1000</f>
        <v>349409.52380952385</v>
      </c>
      <c r="D22" s="14">
        <f>D20/12/D21*1000</f>
        <v>349409.52380952385</v>
      </c>
      <c r="E22" s="14">
        <f t="shared" si="5"/>
        <v>349409.52380952385</v>
      </c>
    </row>
    <row r="23" spans="1:7" ht="39" x14ac:dyDescent="0.3">
      <c r="A23" s="11" t="s">
        <v>31</v>
      </c>
      <c r="B23" s="30" t="s">
        <v>2</v>
      </c>
      <c r="C23" s="28">
        <v>4267</v>
      </c>
      <c r="D23" s="28">
        <f>C23</f>
        <v>4267</v>
      </c>
      <c r="E23" s="28">
        <f t="shared" si="5"/>
        <v>4267</v>
      </c>
    </row>
    <row r="24" spans="1:7" x14ac:dyDescent="0.3">
      <c r="A24" s="9" t="s">
        <v>4</v>
      </c>
      <c r="B24" s="10" t="s">
        <v>3</v>
      </c>
      <c r="C24" s="26">
        <v>2</v>
      </c>
      <c r="D24" s="14">
        <f t="shared" si="4"/>
        <v>2</v>
      </c>
      <c r="E24" s="14">
        <f t="shared" si="5"/>
        <v>2</v>
      </c>
    </row>
    <row r="25" spans="1:7" ht="21.95" customHeight="1" x14ac:dyDescent="0.3">
      <c r="A25" s="9" t="s">
        <v>24</v>
      </c>
      <c r="B25" s="6" t="s">
        <v>25</v>
      </c>
      <c r="C25" s="14">
        <f>C23/C24/12*1000</f>
        <v>177791.66666666666</v>
      </c>
      <c r="D25" s="14">
        <f t="shared" si="4"/>
        <v>177791.66666666666</v>
      </c>
      <c r="E25" s="14">
        <f t="shared" si="5"/>
        <v>177791.66666666666</v>
      </c>
    </row>
    <row r="26" spans="1:7" ht="25.5" x14ac:dyDescent="0.3">
      <c r="A26" s="5" t="s">
        <v>22</v>
      </c>
      <c r="B26" s="30" t="s">
        <v>2</v>
      </c>
      <c r="C26" s="28">
        <v>10347</v>
      </c>
      <c r="D26" s="28">
        <f>C26</f>
        <v>10347</v>
      </c>
      <c r="E26" s="28">
        <f t="shared" si="5"/>
        <v>10347</v>
      </c>
    </row>
    <row r="27" spans="1:7" x14ac:dyDescent="0.3">
      <c r="A27" s="9" t="s">
        <v>4</v>
      </c>
      <c r="B27" s="10" t="s">
        <v>3</v>
      </c>
      <c r="C27" s="26">
        <v>12.5</v>
      </c>
      <c r="D27" s="14">
        <f t="shared" si="4"/>
        <v>12.5</v>
      </c>
      <c r="E27" s="14">
        <f t="shared" si="5"/>
        <v>12.5</v>
      </c>
    </row>
    <row r="28" spans="1:7" ht="21.95" customHeight="1" x14ac:dyDescent="0.3">
      <c r="A28" s="9" t="s">
        <v>24</v>
      </c>
      <c r="B28" s="6" t="s">
        <v>25</v>
      </c>
      <c r="C28" s="14">
        <f>C26/12/C27*1000</f>
        <v>68980</v>
      </c>
      <c r="D28" s="14">
        <f>D26/12/D27*1000</f>
        <v>68980</v>
      </c>
      <c r="E28" s="14">
        <f t="shared" si="5"/>
        <v>68980</v>
      </c>
    </row>
    <row r="29" spans="1:7" ht="25.5" x14ac:dyDescent="0.3">
      <c r="A29" s="5" t="s">
        <v>5</v>
      </c>
      <c r="B29" s="6" t="s">
        <v>2</v>
      </c>
      <c r="C29" s="28">
        <f>C15*11.18%</f>
        <v>6375.3949999999995</v>
      </c>
      <c r="D29" s="28">
        <f t="shared" ref="D29" si="7">D15*11.18%</f>
        <v>6375.3949999999995</v>
      </c>
      <c r="E29" s="28">
        <f t="shared" ref="E29" si="8">E15*11.18%</f>
        <v>6375.3949999999995</v>
      </c>
      <c r="G29" s="2" t="s">
        <v>30</v>
      </c>
    </row>
    <row r="30" spans="1:7" ht="36.75" x14ac:dyDescent="0.3">
      <c r="A30" s="11" t="s">
        <v>6</v>
      </c>
      <c r="B30" s="6" t="s">
        <v>2</v>
      </c>
      <c r="C30" s="28">
        <v>3311</v>
      </c>
      <c r="D30" s="28">
        <v>3311</v>
      </c>
      <c r="E30" s="28">
        <f t="shared" si="5"/>
        <v>3311</v>
      </c>
    </row>
    <row r="31" spans="1:7" ht="25.5" x14ac:dyDescent="0.3">
      <c r="A31" s="11" t="s">
        <v>7</v>
      </c>
      <c r="B31" s="6" t="s">
        <v>2</v>
      </c>
      <c r="C31" s="14">
        <v>0</v>
      </c>
      <c r="D31" s="14">
        <f t="shared" si="4"/>
        <v>0</v>
      </c>
      <c r="E31" s="14">
        <f t="shared" si="5"/>
        <v>0</v>
      </c>
    </row>
    <row r="32" spans="1:7" ht="36.75" x14ac:dyDescent="0.3">
      <c r="A32" s="11" t="s">
        <v>8</v>
      </c>
      <c r="B32" s="6" t="s">
        <v>2</v>
      </c>
      <c r="C32" s="28">
        <v>208</v>
      </c>
      <c r="D32" s="28">
        <v>208</v>
      </c>
      <c r="E32" s="2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28">
        <v>3885</v>
      </c>
      <c r="D33" s="14">
        <f t="shared" ref="D33" si="9">C33</f>
        <v>3885</v>
      </c>
      <c r="E33" s="14">
        <f t="shared" ref="E33" si="10">D33</f>
        <v>3885</v>
      </c>
    </row>
    <row r="34" spans="1:5" x14ac:dyDescent="0.3">
      <c r="C34" s="13">
        <f>C33+C32+C31+C30+C29+C15</f>
        <v>70804.395000000004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2022 ГОД</vt:lpstr>
      <vt:lpstr>Кызыл-Уюмская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2023-01-17T03:14:17Z</dcterms:modified>
</cp:coreProperties>
</file>