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/>
  <xr:revisionPtr revIDLastSave="0" documentId="13_ncr:1_{548590EC-9002-4321-9C9A-1FA3B3B8929A}" xr6:coauthVersionLast="47" xr6:coauthVersionMax="47" xr10:uidLastSave="{00000000-0000-0000-0000-000000000000}"/>
  <bookViews>
    <workbookView xWindow="-120" yWindow="-120" windowWidth="20730" windowHeight="11160" tabRatio="741" firstSheet="2" activeTab="2" xr2:uid="{00000000-000D-0000-FFFF-FFFF00000000}"/>
  </bookViews>
  <sheets>
    <sheet name="СВОД2020" sheetId="47" r:id="rId1"/>
    <sheet name="СВОД 2021 ГОД" sheetId="25" r:id="rId2"/>
    <sheet name="Кызыл-Уюмская ОШ" sheetId="45" r:id="rId3"/>
  </sheets>
  <definedNames>
    <definedName name="_xlnm.Print_Area" localSheetId="1">'СВОД 2021 ГОД'!$A$1:$E$34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25" l="1"/>
  <c r="C32" i="25"/>
  <c r="C31" i="25"/>
  <c r="C30" i="25"/>
  <c r="D17" i="45" l="1"/>
  <c r="D20" i="45"/>
  <c r="D23" i="45"/>
  <c r="D26" i="45"/>
  <c r="D30" i="45"/>
  <c r="D33" i="45"/>
  <c r="E26" i="45" l="1"/>
  <c r="E17" i="45"/>
  <c r="E20" i="45"/>
  <c r="E23" i="45"/>
  <c r="E30" i="45"/>
  <c r="E33" i="45"/>
  <c r="E15" i="45" l="1"/>
  <c r="D15" i="45"/>
  <c r="E29" i="45" l="1"/>
  <c r="D29" i="45"/>
  <c r="C15" i="47" l="1"/>
  <c r="D15" i="47" s="1"/>
  <c r="C19" i="47"/>
  <c r="D19" i="47" s="1"/>
  <c r="C22" i="47"/>
  <c r="D22" i="47" s="1"/>
  <c r="C25" i="47"/>
  <c r="D25" i="47" s="1"/>
  <c r="C28" i="47"/>
  <c r="D28" i="47" s="1"/>
  <c r="D33" i="47"/>
  <c r="D31" i="47"/>
  <c r="D30" i="47"/>
  <c r="D29" i="47"/>
  <c r="D27" i="47"/>
  <c r="D26" i="47"/>
  <c r="D24" i="47"/>
  <c r="D23" i="47"/>
  <c r="D21" i="47"/>
  <c r="D20" i="47"/>
  <c r="D11" i="47"/>
  <c r="D13" i="47" l="1"/>
  <c r="D12" i="47" s="1"/>
  <c r="C13" i="47"/>
  <c r="C12" i="47" s="1"/>
  <c r="D11" i="45" l="1"/>
  <c r="E11" i="45" s="1"/>
  <c r="C14" i="25" l="1"/>
  <c r="C16" i="25"/>
  <c r="C18" i="25"/>
  <c r="C23" i="25"/>
  <c r="C24" i="25"/>
  <c r="C26" i="25"/>
  <c r="C27" i="25"/>
  <c r="C11" i="25"/>
  <c r="D14" i="45"/>
  <c r="E14" i="45" s="1"/>
  <c r="D16" i="45"/>
  <c r="E16" i="45" s="1"/>
  <c r="D18" i="45"/>
  <c r="E18" i="45" s="1"/>
  <c r="D21" i="45"/>
  <c r="E21" i="45" s="1"/>
  <c r="D24" i="45"/>
  <c r="E24" i="45" s="1"/>
  <c r="D27" i="45"/>
  <c r="E27" i="45" s="1"/>
  <c r="D31" i="45"/>
  <c r="E31" i="45" s="1"/>
  <c r="C15" i="45"/>
  <c r="E32" i="45" l="1"/>
  <c r="E13" i="45" s="1"/>
  <c r="E12" i="45" s="1"/>
  <c r="D13" i="45"/>
  <c r="D12" i="45" s="1"/>
  <c r="C29" i="45"/>
  <c r="C13" i="45" s="1"/>
  <c r="C25" i="25"/>
  <c r="D25" i="25" s="1"/>
  <c r="E25" i="25" s="1"/>
  <c r="C28" i="25"/>
  <c r="D28" i="25" s="1"/>
  <c r="E28" i="25" s="1"/>
  <c r="C17" i="25" l="1"/>
  <c r="C19" i="25" s="1"/>
  <c r="D19" i="25" s="1"/>
  <c r="E19" i="25" s="1"/>
  <c r="D11" i="25" l="1"/>
  <c r="C12" i="45"/>
  <c r="E11" i="25" l="1"/>
  <c r="D32" i="25" l="1"/>
  <c r="E17" i="25"/>
  <c r="D17" i="25"/>
  <c r="D31" i="25"/>
  <c r="D26" i="25"/>
  <c r="E26" i="25"/>
  <c r="D23" i="25"/>
  <c r="D27" i="25"/>
  <c r="E27" i="25"/>
  <c r="D24" i="25"/>
  <c r="E24" i="25"/>
  <c r="D18" i="25"/>
  <c r="D16" i="25"/>
  <c r="D14" i="25"/>
  <c r="C28" i="45"/>
  <c r="D28" i="45" s="1"/>
  <c r="E28" i="45" s="1"/>
  <c r="C25" i="45"/>
  <c r="D25" i="45" s="1"/>
  <c r="E25" i="45" s="1"/>
  <c r="C19" i="45"/>
  <c r="D19" i="45" s="1"/>
  <c r="E19" i="45" s="1"/>
  <c r="C21" i="25"/>
  <c r="E23" i="25" l="1"/>
  <c r="E14" i="25"/>
  <c r="E16" i="25"/>
  <c r="E18" i="25"/>
  <c r="E31" i="25"/>
  <c r="E32" i="25"/>
  <c r="C22" i="45"/>
  <c r="D22" i="45" s="1"/>
  <c r="E22" i="45" s="1"/>
  <c r="D30" i="25" l="1"/>
  <c r="D21" i="25"/>
  <c r="E21" i="25"/>
  <c r="C20" i="25"/>
  <c r="C22" i="25" s="1"/>
  <c r="D22" i="25" s="1"/>
  <c r="E22" i="25" s="1"/>
  <c r="C15" i="25" l="1"/>
  <c r="E30" i="25"/>
  <c r="D20" i="25"/>
  <c r="E20" i="25" l="1"/>
  <c r="C29" i="25"/>
  <c r="C34" i="25" s="1"/>
  <c r="D29" i="25"/>
  <c r="E15" i="25"/>
  <c r="D15" i="25"/>
  <c r="D13" i="25" l="1"/>
  <c r="E29" i="25"/>
  <c r="D33" i="25" l="1"/>
  <c r="E33" i="25"/>
  <c r="C13" i="25"/>
  <c r="C12" i="25" s="1"/>
  <c r="D12" i="25" l="1"/>
  <c r="E13" i="25" l="1"/>
  <c r="E12" i="25" s="1"/>
</calcChain>
</file>

<file path=xl/sharedStrings.xml><?xml version="1.0" encoding="utf-8"?>
<sst xmlns="http://schemas.openxmlformats.org/spreadsheetml/2006/main" count="167" uniqueCount="38">
  <si>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</si>
  <si>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</si>
  <si>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</si>
  <si>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</si>
  <si>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</si>
  <si>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</si>
  <si>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</si>
  <si>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</si>
  <si>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</si>
  <si>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</si>
  <si>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</si>
  <si>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</si>
  <si>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</si>
  <si>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</si>
  <si>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</si>
  <si>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</si>
  <si>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</si>
  <si>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</si>
  <si>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</si>
  <si>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</si>
  <si>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</si>
  <si>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</si>
  <si>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</si>
  <si>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</si>
  <si>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</si>
  <si>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</si>
  <si>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</si>
  <si>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</si>
  <si>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</si>
  <si>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СВОД</t>
  </si>
  <si>
    <t>3.1. Административный персонал</t>
  </si>
  <si>
    <t>3.2. Основной персонал - учителя</t>
  </si>
  <si>
    <t xml:space="preserve"> </t>
  </si>
  <si>
    <r>
      <t xml:space="preserve">3.3. Прочий педагогический персонал 
</t>
    </r>
    <r>
      <rPr>
        <b/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</si>
  <si>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2021 год</t>
  </si>
  <si>
    <t>по состоянию на "1 "апреля 2021 г.</t>
  </si>
  <si>
    <t>КГУ«Основная средняя школа села Кызылуюм отдела образования по району Биржан сал управления образования Акмолинской области»;</t>
  </si>
  <si>
    <t>по состоянию на "1 "  июля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</si>
</sst>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i/>
      <sz val="14"/>
      <color theme="1"/>
      <name val="Arial Narrow"/>
      <family val="2"/>
      <charset val="204"/>
    </font>
    <font>
      <b/>
      <i/>
      <sz val="12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0" xfId="0" applyNumberFormat="1" applyFont="1"/>
    <xf numFmtId="164" fontId="2" fillId="0" borderId="2" xfId="0" applyNumberFormat="1" applyFont="1" applyBorder="1" applyAlignment="1">
      <alignment horizontal="center"/>
    </xf>
    <xf numFmtId="0" fontId="1" fillId="2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/>
    </xf>
    <xf numFmtId="1" fontId="2" fillId="0" borderId="0" xfId="0" applyNumberFormat="1" applyFont="1"/>
    <xf numFmtId="1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/>
    <xf numFmtId="164" fontId="2" fillId="3" borderId="2" xfId="0" applyNumberFormat="1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8" fillId="0" borderId="2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5" fontId="1" fillId="0" borderId="2" xfId="1" applyNumberFormat="1" applyFont="1" applyBorder="1" applyAlignment="1">
      <alignment horizontal="center"/>
    </xf>
    <xf numFmtId="165" fontId="1" fillId="4" borderId="2" xfId="1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" fontId="1" fillId="5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workbookViewId="0">
      <selection activeCell="C13" sqref="C13"/>
    </sheetView>
  </sheetViews>
  <sheetFormatPr defaultColWidth="9.140625" defaultRowHeight="20.25" x14ac:dyDescent="0.3"/>
  <cols>
    <col min="1" max="1" width="67.85546875" style="2" customWidth="1"/>
    <col min="2" max="2" width="9.140625" style="3"/>
    <col min="3" max="3" width="15.42578125" style="23" customWidth="1"/>
    <col min="4" max="4" width="16" style="23" customWidth="1"/>
    <col min="5" max="5" width="14.42578125" style="23" customWidth="1"/>
    <col min="6" max="7" width="12" style="2" customWidth="1"/>
    <col min="8" max="16384" width="9.140625" style="2"/>
  </cols>
  <sheetData>
    <row r="1" spans="1:5" x14ac:dyDescent="0.3">
      <c r="A1" s="50" t="s">
        <v>15</v>
      </c>
      <c r="B1" s="50"/>
      <c r="C1" s="50"/>
      <c r="D1" s="50"/>
      <c r="E1" s="50"/>
    </row>
    <row r="2" spans="1:5" x14ac:dyDescent="0.3">
      <c r="A2" s="50" t="s">
        <v>35</v>
      </c>
      <c r="B2" s="50"/>
      <c r="C2" s="50"/>
      <c r="D2" s="50"/>
      <c r="E2" s="50"/>
    </row>
    <row r="3" spans="1:5" x14ac:dyDescent="0.3">
      <c r="A3" s="1"/>
    </row>
    <row r="4" spans="1:5" x14ac:dyDescent="0.3">
      <c r="A4" s="51" t="s">
        <v>29</v>
      </c>
      <c r="B4" s="51"/>
      <c r="C4" s="51"/>
      <c r="D4" s="51"/>
      <c r="E4" s="51"/>
    </row>
    <row r="5" spans="1:5" ht="15.75" customHeight="1" x14ac:dyDescent="0.3">
      <c r="A5" s="52" t="s">
        <v>16</v>
      </c>
      <c r="B5" s="52"/>
      <c r="C5" s="52"/>
      <c r="D5" s="52"/>
      <c r="E5" s="52"/>
    </row>
    <row r="6" spans="1:5" x14ac:dyDescent="0.3">
      <c r="A6" s="4"/>
    </row>
    <row r="7" spans="1:5" x14ac:dyDescent="0.3">
      <c r="A7" s="13" t="s">
        <v>17</v>
      </c>
    </row>
    <row r="8" spans="1:5" x14ac:dyDescent="0.3">
      <c r="A8" s="1"/>
    </row>
    <row r="9" spans="1:5" x14ac:dyDescent="0.3">
      <c r="A9" s="53" t="s">
        <v>28</v>
      </c>
      <c r="B9" s="54" t="s">
        <v>18</v>
      </c>
      <c r="C9" s="55" t="s">
        <v>34</v>
      </c>
      <c r="D9" s="55"/>
      <c r="E9" s="55"/>
    </row>
    <row r="10" spans="1:5" ht="40.5" x14ac:dyDescent="0.3">
      <c r="A10" s="53"/>
      <c r="B10" s="54"/>
      <c r="C10" s="47" t="s">
        <v>19</v>
      </c>
      <c r="D10" s="24" t="s">
        <v>20</v>
      </c>
      <c r="E10" s="30" t="s">
        <v>14</v>
      </c>
    </row>
    <row r="11" spans="1:5" x14ac:dyDescent="0.3">
      <c r="A11" s="5" t="s">
        <v>21</v>
      </c>
      <c r="B11" s="6" t="s">
        <v>10</v>
      </c>
      <c r="C11" s="31">
        <v>2308</v>
      </c>
      <c r="D11" s="34">
        <f>C11</f>
        <v>2308</v>
      </c>
      <c r="E11" s="26"/>
    </row>
    <row r="12" spans="1:5" ht="25.5" x14ac:dyDescent="0.3">
      <c r="A12" s="10" t="s">
        <v>24</v>
      </c>
      <c r="B12" s="6" t="s">
        <v>2</v>
      </c>
      <c r="C12" s="16">
        <f>(C13-C32)/C11</f>
        <v>886.12511501299821</v>
      </c>
      <c r="D12" s="16">
        <f t="shared" ref="D12" si="0">(D13-D32)/D11</f>
        <v>886.12511501299821</v>
      </c>
      <c r="E12" s="26"/>
    </row>
    <row r="13" spans="1:5" ht="25.5" x14ac:dyDescent="0.3">
      <c r="A13" s="5" t="s">
        <v>11</v>
      </c>
      <c r="B13" s="6" t="s">
        <v>2</v>
      </c>
      <c r="C13" s="31">
        <f>C15+C29+C30+C33+C31+C32</f>
        <v>2391351.7654499998</v>
      </c>
      <c r="D13" s="31">
        <f>D15+D29+D30+D33+D31+D32</f>
        <v>2391351.7654499998</v>
      </c>
      <c r="E13" s="43"/>
    </row>
    <row r="14" spans="1:5" x14ac:dyDescent="0.3">
      <c r="A14" s="8" t="s">
        <v>0</v>
      </c>
      <c r="B14" s="9"/>
      <c r="C14" s="46">
        <v>0</v>
      </c>
      <c r="D14" s="16">
        <v>0</v>
      </c>
      <c r="E14" s="46"/>
    </row>
    <row r="15" spans="1:5" ht="25.5" x14ac:dyDescent="0.3">
      <c r="A15" s="5" t="s">
        <v>12</v>
      </c>
      <c r="B15" s="6" t="s">
        <v>2</v>
      </c>
      <c r="C15" s="31">
        <f>C17+C20+C23+C26</f>
        <v>1587118.3999999997</v>
      </c>
      <c r="D15" s="34">
        <f>C15</f>
        <v>1587118.3999999997</v>
      </c>
      <c r="E15" s="26"/>
    </row>
    <row r="16" spans="1:5" x14ac:dyDescent="0.3">
      <c r="A16" s="36" t="s">
        <v>1</v>
      </c>
      <c r="B16" s="37"/>
      <c r="C16" s="31">
        <v>0</v>
      </c>
      <c r="D16" s="22">
        <v>0</v>
      </c>
      <c r="E16" s="31"/>
    </row>
    <row r="17" spans="1:6" ht="25.5" x14ac:dyDescent="0.3">
      <c r="A17" s="5" t="s">
        <v>13</v>
      </c>
      <c r="B17" s="38" t="s">
        <v>2</v>
      </c>
      <c r="C17" s="31">
        <v>109499.1</v>
      </c>
      <c r="D17" s="31">
        <v>109499.1</v>
      </c>
      <c r="E17" s="31"/>
    </row>
    <row r="18" spans="1:6" x14ac:dyDescent="0.3">
      <c r="A18" s="10" t="s">
        <v>4</v>
      </c>
      <c r="B18" s="11" t="s">
        <v>3</v>
      </c>
      <c r="C18" s="33">
        <v>69.5</v>
      </c>
      <c r="D18" s="22">
        <v>5</v>
      </c>
      <c r="E18" s="33"/>
    </row>
    <row r="19" spans="1:6" ht="21.95" customHeight="1" x14ac:dyDescent="0.3">
      <c r="A19" s="10" t="s">
        <v>26</v>
      </c>
      <c r="B19" s="6" t="s">
        <v>27</v>
      </c>
      <c r="C19" s="22">
        <f>C17/C18/12*1000+200</f>
        <v>131493.88489208635</v>
      </c>
      <c r="D19" s="22">
        <f t="shared" ref="D19" si="1">C19</f>
        <v>131493.88489208635</v>
      </c>
      <c r="E19" s="26"/>
    </row>
    <row r="20" spans="1:6" ht="25.5" x14ac:dyDescent="0.3">
      <c r="A20" s="5" t="s">
        <v>22</v>
      </c>
      <c r="B20" s="38" t="s">
        <v>2</v>
      </c>
      <c r="C20" s="31">
        <v>1022670.8999999998</v>
      </c>
      <c r="D20" s="42">
        <f t="shared" ref="D20:D33" si="2">C20</f>
        <v>1022670.8999999998</v>
      </c>
      <c r="E20" s="31"/>
    </row>
    <row r="21" spans="1:6" x14ac:dyDescent="0.3">
      <c r="A21" s="10" t="s">
        <v>4</v>
      </c>
      <c r="B21" s="11" t="s">
        <v>3</v>
      </c>
      <c r="C21" s="26">
        <v>562.99000000000012</v>
      </c>
      <c r="D21" s="22">
        <f t="shared" si="2"/>
        <v>562.99000000000012</v>
      </c>
      <c r="E21" s="26"/>
    </row>
    <row r="22" spans="1:6" ht="21.95" customHeight="1" x14ac:dyDescent="0.3">
      <c r="A22" s="10" t="s">
        <v>26</v>
      </c>
      <c r="B22" s="6" t="s">
        <v>27</v>
      </c>
      <c r="C22" s="22">
        <f>C20/12/C21*1000</f>
        <v>151374.93561164491</v>
      </c>
      <c r="D22" s="22">
        <f t="shared" si="2"/>
        <v>151374.93561164491</v>
      </c>
      <c r="E22" s="26"/>
    </row>
    <row r="23" spans="1:6" ht="39" x14ac:dyDescent="0.3">
      <c r="A23" s="14" t="s">
        <v>25</v>
      </c>
      <c r="B23" s="6" t="s">
        <v>2</v>
      </c>
      <c r="C23" s="26">
        <v>90627.7</v>
      </c>
      <c r="D23" s="42">
        <f t="shared" si="2"/>
        <v>90627.7</v>
      </c>
      <c r="E23" s="26"/>
    </row>
    <row r="24" spans="1:6" x14ac:dyDescent="0.3">
      <c r="A24" s="10" t="s">
        <v>4</v>
      </c>
      <c r="B24" s="11" t="s">
        <v>3</v>
      </c>
      <c r="C24" s="33">
        <v>62</v>
      </c>
      <c r="D24" s="22">
        <f t="shared" si="2"/>
        <v>62</v>
      </c>
      <c r="E24" s="33"/>
    </row>
    <row r="25" spans="1:6" ht="21.95" customHeight="1" x14ac:dyDescent="0.3">
      <c r="A25" s="10" t="s">
        <v>26</v>
      </c>
      <c r="B25" s="6" t="s">
        <v>27</v>
      </c>
      <c r="C25" s="22">
        <f>C23/C24/12*1000</f>
        <v>121811.42473118279</v>
      </c>
      <c r="D25" s="22">
        <f t="shared" si="2"/>
        <v>121811.42473118279</v>
      </c>
      <c r="E25" s="26"/>
    </row>
    <row r="26" spans="1:6" ht="25.5" x14ac:dyDescent="0.3">
      <c r="A26" s="7" t="s">
        <v>23</v>
      </c>
      <c r="B26" s="6" t="s">
        <v>2</v>
      </c>
      <c r="C26" s="26">
        <v>364320.69999999995</v>
      </c>
      <c r="D26" s="42">
        <f t="shared" si="2"/>
        <v>364320.69999999995</v>
      </c>
      <c r="E26" s="26"/>
    </row>
    <row r="27" spans="1:6" x14ac:dyDescent="0.3">
      <c r="A27" s="10" t="s">
        <v>4</v>
      </c>
      <c r="B27" s="11" t="s">
        <v>3</v>
      </c>
      <c r="C27" s="33">
        <v>455.25</v>
      </c>
      <c r="D27" s="22">
        <f t="shared" si="2"/>
        <v>455.25</v>
      </c>
      <c r="E27" s="33"/>
    </row>
    <row r="28" spans="1:6" ht="21.95" customHeight="1" x14ac:dyDescent="0.3">
      <c r="A28" s="10" t="s">
        <v>26</v>
      </c>
      <c r="B28" s="6" t="s">
        <v>27</v>
      </c>
      <c r="C28" s="22">
        <f>C26/12/C27*1000</f>
        <v>66688.760754164381</v>
      </c>
      <c r="D28" s="22">
        <f t="shared" si="2"/>
        <v>66688.760754164381</v>
      </c>
      <c r="E28" s="26"/>
    </row>
    <row r="29" spans="1:6" ht="25.5" x14ac:dyDescent="0.3">
      <c r="A29" s="5" t="s">
        <v>5</v>
      </c>
      <c r="B29" s="6" t="s">
        <v>2</v>
      </c>
      <c r="C29" s="26">
        <v>160050.06545000002</v>
      </c>
      <c r="D29" s="32">
        <f t="shared" si="2"/>
        <v>160050.06545000002</v>
      </c>
      <c r="E29" s="26"/>
      <c r="F29" s="19"/>
    </row>
    <row r="30" spans="1:6" ht="36.75" x14ac:dyDescent="0.3">
      <c r="A30" s="12" t="s">
        <v>6</v>
      </c>
      <c r="B30" s="6" t="s">
        <v>2</v>
      </c>
      <c r="C30" s="26">
        <v>121978</v>
      </c>
      <c r="D30" s="42">
        <f t="shared" si="2"/>
        <v>121978</v>
      </c>
      <c r="E30" s="26"/>
    </row>
    <row r="31" spans="1:6" ht="25.5" x14ac:dyDescent="0.3">
      <c r="A31" s="12" t="s">
        <v>7</v>
      </c>
      <c r="B31" s="6" t="s">
        <v>2</v>
      </c>
      <c r="C31" s="26">
        <v>49273</v>
      </c>
      <c r="D31" s="42">
        <f t="shared" si="2"/>
        <v>49273</v>
      </c>
      <c r="E31" s="26"/>
    </row>
    <row r="32" spans="1:6" ht="36.75" x14ac:dyDescent="0.3">
      <c r="A32" s="12" t="s">
        <v>8</v>
      </c>
      <c r="B32" s="6" t="s">
        <v>2</v>
      </c>
      <c r="C32" s="26">
        <v>346175</v>
      </c>
      <c r="D32" s="26">
        <v>346175</v>
      </c>
      <c r="E32" s="26"/>
    </row>
    <row r="33" spans="1:5" ht="54" customHeight="1" x14ac:dyDescent="0.3">
      <c r="A33" s="12" t="s">
        <v>9</v>
      </c>
      <c r="B33" s="6" t="s">
        <v>2</v>
      </c>
      <c r="C33" s="26">
        <v>126757.3</v>
      </c>
      <c r="D33" s="42">
        <f t="shared" si="2"/>
        <v>126757.3</v>
      </c>
      <c r="E33" s="26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F34"/>
  <sheetViews>
    <sheetView view="pageBreakPreview" topLeftCell="A7" zoomScale="60" zoomScaleNormal="100" workbookViewId="0">
      <selection activeCell="A7" sqref="A7"/>
    </sheetView>
  </sheetViews>
  <sheetFormatPr defaultColWidth="9.140625" defaultRowHeight="20.25" x14ac:dyDescent="0.3"/>
  <cols>
    <col min="1" max="1" width="67.85546875" style="2" customWidth="1"/>
    <col min="2" max="2" width="9.140625" style="3"/>
    <col min="3" max="3" width="15.42578125" style="23" customWidth="1"/>
    <col min="4" max="4" width="16" style="23" customWidth="1"/>
    <col min="5" max="5" width="14.42578125" style="23" customWidth="1"/>
    <col min="6" max="7" width="12" style="2" customWidth="1"/>
    <col min="8" max="16384" width="9.140625" style="2"/>
  </cols>
  <sheetData>
    <row r="1" spans="1:5" x14ac:dyDescent="0.3">
      <c r="A1" s="50" t="s">
        <v>15</v>
      </c>
      <c r="B1" s="50"/>
      <c r="C1" s="50"/>
      <c r="D1" s="50"/>
      <c r="E1" s="50"/>
    </row>
    <row r="2" spans="1:5" x14ac:dyDescent="0.3">
      <c r="A2" s="50" t="s">
        <v>37</v>
      </c>
      <c r="B2" s="50"/>
      <c r="C2" s="50"/>
      <c r="D2" s="50"/>
      <c r="E2" s="50"/>
    </row>
    <row r="3" spans="1:5" x14ac:dyDescent="0.3">
      <c r="A3" s="1"/>
    </row>
    <row r="4" spans="1:5" x14ac:dyDescent="0.3">
      <c r="A4" s="51" t="s">
        <v>29</v>
      </c>
      <c r="B4" s="51"/>
      <c r="C4" s="51"/>
      <c r="D4" s="51"/>
      <c r="E4" s="51"/>
    </row>
    <row r="5" spans="1:5" ht="15.75" customHeight="1" x14ac:dyDescent="0.3">
      <c r="A5" s="52" t="s">
        <v>16</v>
      </c>
      <c r="B5" s="52"/>
      <c r="C5" s="52"/>
      <c r="D5" s="52"/>
      <c r="E5" s="52"/>
    </row>
    <row r="6" spans="1:5" x14ac:dyDescent="0.3">
      <c r="A6" s="4"/>
    </row>
    <row r="7" spans="1:5" x14ac:dyDescent="0.3">
      <c r="A7" s="13" t="s">
        <v>17</v>
      </c>
    </row>
    <row r="8" spans="1:5" x14ac:dyDescent="0.3">
      <c r="A8" s="1"/>
    </row>
    <row r="9" spans="1:5" x14ac:dyDescent="0.3">
      <c r="A9" s="53" t="s">
        <v>28</v>
      </c>
      <c r="B9" s="54" t="s">
        <v>18</v>
      </c>
      <c r="C9" s="55" t="s">
        <v>34</v>
      </c>
      <c r="D9" s="55"/>
      <c r="E9" s="55"/>
    </row>
    <row r="10" spans="1:5" ht="40.5" x14ac:dyDescent="0.3">
      <c r="A10" s="53"/>
      <c r="B10" s="54"/>
      <c r="C10" s="24" t="s">
        <v>19</v>
      </c>
      <c r="D10" s="24" t="s">
        <v>20</v>
      </c>
      <c r="E10" s="25" t="s">
        <v>14</v>
      </c>
    </row>
    <row r="11" spans="1:5" x14ac:dyDescent="0.3">
      <c r="A11" s="5" t="s">
        <v>21</v>
      </c>
      <c r="B11" s="6" t="s">
        <v>10</v>
      </c>
      <c r="C11" s="35" t="e">
        <f>#REF!+#REF!+#REF!+#REF!+#REF!+#REF!+#REF!+#REF!+#REF!+#REF!+#REF!+#REF!+#REF!+#REF!+#REF!+#REF!+#REF!+#REF!+#REF!+'Кызыл-Уюмская ОШ'!C11+#REF!+#REF!+#REF!+#REF!+#REF!+#REF!+#REF!</f>
        <v>#REF!</v>
      </c>
      <c r="D11" s="35" t="e">
        <f>#REF!+#REF!+#REF!+#REF!+#REF!+#REF!+#REF!+#REF!+#REF!+#REF!+#REF!+#REF!+#REF!+#REF!+#REF!+#REF!+#REF!+#REF!+#REF!+'Кызыл-Уюмская ОШ'!D11+#REF!+#REF!+#REF!+#REF!+#REF!+#REF!+#REF!</f>
        <v>#REF!</v>
      </c>
      <c r="E11" s="35" t="e">
        <f>#REF!+#REF!+#REF!+#REF!+#REF!+#REF!+#REF!+#REF!+#REF!+#REF!+#REF!+#REF!+#REF!+#REF!+#REF!+#REF!+#REF!+#REF!+#REF!+'Кызыл-Уюмская ОШ'!E11+#REF!+#REF!+#REF!+#REF!+#REF!+#REF!+#REF!</f>
        <v>#REF!</v>
      </c>
    </row>
    <row r="12" spans="1:5" ht="25.5" x14ac:dyDescent="0.3">
      <c r="A12" s="10" t="s">
        <v>24</v>
      </c>
      <c r="B12" s="6" t="s">
        <v>2</v>
      </c>
      <c r="C12" s="16" t="e">
        <f t="shared" ref="C12:E12" si="0">(C13-C32)/C11</f>
        <v>#REF!</v>
      </c>
      <c r="D12" s="16" t="e">
        <f t="shared" si="0"/>
        <v>#REF!</v>
      </c>
      <c r="E12" s="16" t="e">
        <f t="shared" si="0"/>
        <v>#REF!</v>
      </c>
    </row>
    <row r="13" spans="1:5" ht="25.5" x14ac:dyDescent="0.3">
      <c r="A13" s="5" t="s">
        <v>11</v>
      </c>
      <c r="B13" s="6" t="s">
        <v>2</v>
      </c>
      <c r="C13" s="43" t="e">
        <f>#REF!+#REF!+#REF!+#REF!+#REF!+#REF!+#REF!+#REF!+#REF!+#REF!+#REF!+#REF!+#REF!+#REF!+#REF!+#REF!+#REF!+#REF!+#REF!+'Кызыл-Уюмская ОШ'!C13+#REF!+#REF!+#REF!+#REF!+#REF!+#REF!+#REF!</f>
        <v>#REF!</v>
      </c>
      <c r="D13" s="43" t="e">
        <f>#REF!+#REF!+#REF!+#REF!+#REF!+#REF!+#REF!+#REF!+#REF!+#REF!+#REF!+#REF!+#REF!+#REF!+#REF!+#REF!+#REF!+#REF!+#REF!+'Кызыл-Уюмская ОШ'!D13+#REF!+#REF!+#REF!+#REF!+#REF!+#REF!+#REF!</f>
        <v>#REF!</v>
      </c>
      <c r="E13" s="43" t="e">
        <f>#REF!+#REF!+#REF!+#REF!+#REF!+#REF!+#REF!+#REF!+#REF!+#REF!+#REF!+#REF!+#REF!+#REF!+#REF!+#REF!+#REF!+#REF!+#REF!+'Кызыл-Уюмская ОШ'!E13+#REF!+#REF!+#REF!+#REF!+#REF!+#REF!+#REF!</f>
        <v>#REF!</v>
      </c>
    </row>
    <row r="14" spans="1:5" x14ac:dyDescent="0.3">
      <c r="A14" s="8" t="s">
        <v>0</v>
      </c>
      <c r="B14" s="9"/>
      <c r="C14" s="26" t="e">
        <f>#REF!+#REF!+#REF!+#REF!+#REF!+#REF!+#REF!+#REF!+#REF!+#REF!+#REF!+#REF!+#REF!+#REF!+#REF!+#REF!+#REF!+#REF!+#REF!+'Кызыл-Уюмская ОШ'!C14+#REF!+#REF!+#REF!+#REF!+#REF!+#REF!+#REF!</f>
        <v>#REF!</v>
      </c>
      <c r="D14" s="26" t="e">
        <f>#REF!+#REF!+#REF!+#REF!+#REF!+#REF!+#REF!+#REF!+#REF!+#REF!+#REF!+#REF!+#REF!+#REF!+#REF!+#REF!+#REF!+#REF!+#REF!+'Кызыл-Уюмская ОШ'!D14+#REF!+#REF!+#REF!+#REF!+#REF!+#REF!+#REF!</f>
        <v>#REF!</v>
      </c>
      <c r="E14" s="26" t="e">
        <f>#REF!+#REF!+#REF!+#REF!+#REF!+#REF!+#REF!+#REF!+#REF!+#REF!+#REF!+#REF!+#REF!+#REF!+#REF!+#REF!+#REF!+#REF!+#REF!+'Кызыл-Уюмская ОШ'!E14+#REF!+#REF!+#REF!+#REF!+#REF!+#REF!+#REF!</f>
        <v>#REF!</v>
      </c>
    </row>
    <row r="15" spans="1:5" ht="25.5" x14ac:dyDescent="0.3">
      <c r="A15" s="5" t="s">
        <v>12</v>
      </c>
      <c r="B15" s="6" t="s">
        <v>2</v>
      </c>
      <c r="C15" s="44" t="e">
        <f>#REF!+#REF!+#REF!+#REF!+#REF!+#REF!+#REF!+#REF!+#REF!+#REF!+#REF!+#REF!+#REF!+#REF!+#REF!+#REF!+#REF!+#REF!+#REF!+#REF!+'Кызыл-Уюмская ОШ'!C15+#REF!+#REF!+#REF!+#REF!+#REF!+#REF!</f>
        <v>#REF!</v>
      </c>
      <c r="D15" s="44" t="e">
        <f>#REF!+#REF!+#REF!+#REF!+#REF!+#REF!+#REF!+#REF!+#REF!+#REF!+#REF!+#REF!+#REF!+#REF!+#REF!+#REF!+#REF!+#REF!+#REF!+'Кызыл-Уюмская ОШ'!D15+#REF!+#REF!+#REF!+#REF!+#REF!+#REF!+#REF!</f>
        <v>#REF!</v>
      </c>
      <c r="E15" s="44" t="e">
        <f>#REF!+#REF!+#REF!+#REF!+#REF!+#REF!+#REF!+#REF!+#REF!+#REF!+#REF!+#REF!+#REF!+#REF!+#REF!+#REF!+#REF!+#REF!+#REF!+'Кызыл-Уюмская ОШ'!E15+#REF!+#REF!+#REF!+#REF!+#REF!+#REF!+#REF!</f>
        <v>#REF!</v>
      </c>
    </row>
    <row r="16" spans="1:5" x14ac:dyDescent="0.3">
      <c r="A16" s="8" t="s">
        <v>1</v>
      </c>
      <c r="B16" s="9"/>
      <c r="C16" s="26" t="e">
        <f>#REF!+#REF!+#REF!+#REF!+#REF!+#REF!+#REF!+#REF!+#REF!+#REF!+#REF!+#REF!+#REF!+#REF!+#REF!+#REF!+#REF!+#REF!+#REF!+'Кызыл-Уюмская ОШ'!C16+#REF!+#REF!+#REF!+#REF!+#REF!+#REF!+#REF!</f>
        <v>#REF!</v>
      </c>
      <c r="D16" s="26" t="e">
        <f>#REF!+#REF!+#REF!+#REF!+#REF!+#REF!+#REF!+#REF!+#REF!+#REF!+#REF!+#REF!+#REF!+#REF!+#REF!+#REF!+#REF!+#REF!+#REF!+'Кызыл-Уюмская ОШ'!D16+#REF!+#REF!+#REF!+#REF!+#REF!+#REF!+#REF!</f>
        <v>#REF!</v>
      </c>
      <c r="E16" s="26" t="e">
        <f>#REF!+#REF!+#REF!+#REF!+#REF!+#REF!+#REF!+#REF!+#REF!+#REF!+#REF!+#REF!+#REF!+#REF!+#REF!+#REF!+#REF!+#REF!+#REF!+'Кызыл-Уюмская ОШ'!E16+#REF!+#REF!+#REF!+#REF!+#REF!+#REF!+#REF!</f>
        <v>#REF!</v>
      </c>
    </row>
    <row r="17" spans="1:6" ht="25.5" x14ac:dyDescent="0.3">
      <c r="A17" s="5" t="s">
        <v>13</v>
      </c>
      <c r="B17" s="38" t="s">
        <v>2</v>
      </c>
      <c r="C17" s="31" t="e">
        <f>#REF!+#REF!+#REF!+#REF!+#REF!+#REF!+#REF!+#REF!+#REF!+#REF!+#REF!+#REF!+#REF!+#REF!+#REF!+#REF!+#REF!+#REF!+#REF!+'Кызыл-Уюмская ОШ'!C17+#REF!+#REF!+#REF!+#REF!+#REF!+#REF!+#REF!</f>
        <v>#REF!</v>
      </c>
      <c r="D17" s="31" t="e">
        <f>#REF!+#REF!+#REF!+#REF!+#REF!+#REF!+#REF!+#REF!+#REF!+#REF!+#REF!+#REF!+#REF!+#REF!+#REF!+#REF!+#REF!+#REF!+#REF!+'Кызыл-Уюмская ОШ'!D17+#REF!+#REF!+#REF!+#REF!+#REF!+#REF!+#REF!</f>
        <v>#REF!</v>
      </c>
      <c r="E17" s="31" t="e">
        <f>#REF!+#REF!+#REF!+#REF!+#REF!+#REF!+#REF!+#REF!+#REF!+#REF!+#REF!+#REF!+#REF!+#REF!+#REF!+#REF!+#REF!+#REF!+#REF!+'Кызыл-Уюмская ОШ'!E17+#REF!+#REF!+#REF!+#REF!+#REF!+#REF!+#REF!</f>
        <v>#REF!</v>
      </c>
    </row>
    <row r="18" spans="1:6" x14ac:dyDescent="0.3">
      <c r="A18" s="10" t="s">
        <v>4</v>
      </c>
      <c r="B18" s="11" t="s">
        <v>3</v>
      </c>
      <c r="C18" s="29" t="e">
        <f>#REF!+#REF!+#REF!+#REF!+#REF!+#REF!+#REF!+#REF!+#REF!+#REF!+#REF!+#REF!+#REF!+#REF!+#REF!+#REF!+#REF!+#REF!+#REF!+'Кызыл-Уюмская ОШ'!C18+#REF!+#REF!+#REF!+#REF!+#REF!+#REF!+#REF!</f>
        <v>#REF!</v>
      </c>
      <c r="D18" s="29" t="e">
        <f>#REF!+#REF!+#REF!+#REF!+#REF!+#REF!+#REF!+#REF!+#REF!+#REF!+#REF!+#REF!+#REF!+#REF!+#REF!+#REF!+#REF!+#REF!+#REF!+'Кызыл-Уюмская ОШ'!D18+#REF!+#REF!+#REF!+#REF!+#REF!+#REF!+#REF!</f>
        <v>#REF!</v>
      </c>
      <c r="E18" s="29" t="e">
        <f>#REF!+#REF!+#REF!+#REF!+#REF!+#REF!+#REF!+#REF!+#REF!+#REF!+#REF!+#REF!+#REF!+#REF!+#REF!+#REF!+#REF!+#REF!+#REF!+'Кызыл-Уюмская ОШ'!E18+#REF!+#REF!+#REF!+#REF!+#REF!+#REF!+#REF!</f>
        <v>#REF!</v>
      </c>
    </row>
    <row r="19" spans="1:6" ht="21.95" customHeight="1" x14ac:dyDescent="0.3">
      <c r="A19" s="10" t="s">
        <v>26</v>
      </c>
      <c r="B19" s="6" t="s">
        <v>27</v>
      </c>
      <c r="C19" s="22" t="e">
        <f>C17/C18/12*1000</f>
        <v>#REF!</v>
      </c>
      <c r="D19" s="22" t="e">
        <f t="shared" ref="D19:E19" si="1">C19</f>
        <v>#REF!</v>
      </c>
      <c r="E19" s="22" t="e">
        <f t="shared" si="1"/>
        <v>#REF!</v>
      </c>
    </row>
    <row r="20" spans="1:6" ht="25.5" x14ac:dyDescent="0.3">
      <c r="A20" s="5" t="s">
        <v>22</v>
      </c>
      <c r="B20" s="38" t="s">
        <v>2</v>
      </c>
      <c r="C20" s="31" t="e">
        <f>#REF!+#REF!+#REF!+#REF!+#REF!+#REF!+#REF!+#REF!+#REF!+#REF!+#REF!+#REF!+#REF!+#REF!+#REF!+#REF!+#REF!+#REF!+#REF!+'Кызыл-Уюмская ОШ'!C20+#REF!+#REF!+#REF!+#REF!+#REF!+#REF!+#REF!</f>
        <v>#REF!</v>
      </c>
      <c r="D20" s="31" t="e">
        <f>#REF!+#REF!+#REF!+#REF!+#REF!+#REF!+#REF!+#REF!+#REF!+#REF!+#REF!+#REF!+#REF!+#REF!+#REF!+#REF!+#REF!+#REF!+#REF!+'Кызыл-Уюмская ОШ'!D20+#REF!+#REF!+#REF!+#REF!+#REF!+#REF!+#REF!</f>
        <v>#REF!</v>
      </c>
      <c r="E20" s="31" t="e">
        <f>#REF!+#REF!+#REF!+#REF!+#REF!+#REF!+#REF!+#REF!+#REF!+#REF!+#REF!+#REF!+#REF!+#REF!+#REF!+#REF!+#REF!+#REF!+#REF!+'Кызыл-Уюмская ОШ'!E20+#REF!+#REF!+#REF!+#REF!+#REF!+#REF!+#REF!</f>
        <v>#REF!</v>
      </c>
    </row>
    <row r="21" spans="1:6" x14ac:dyDescent="0.3">
      <c r="A21" s="10" t="s">
        <v>4</v>
      </c>
      <c r="B21" s="11" t="s">
        <v>3</v>
      </c>
      <c r="C21" s="29" t="e">
        <f>#REF!+#REF!+#REF!+#REF!+#REF!+#REF!+#REF!+#REF!+#REF!+#REF!+#REF!+#REF!+#REF!+#REF!+#REF!+#REF!+#REF!+#REF!+#REF!+'Кызыл-Уюмская ОШ'!C21+#REF!+#REF!+#REF!+#REF!+#REF!+#REF!+#REF!</f>
        <v>#REF!</v>
      </c>
      <c r="D21" s="29" t="e">
        <f>#REF!+#REF!+#REF!+#REF!+#REF!+#REF!+#REF!+#REF!+#REF!+#REF!+#REF!+#REF!+#REF!+#REF!+#REF!+#REF!+#REF!+#REF!+#REF!+'Кызыл-Уюмская ОШ'!D21+#REF!+#REF!+#REF!+#REF!+#REF!+#REF!+#REF!</f>
        <v>#REF!</v>
      </c>
      <c r="E21" s="29" t="e">
        <f>#REF!+#REF!+#REF!+#REF!+#REF!+#REF!+#REF!+#REF!+#REF!+#REF!+#REF!+#REF!+#REF!+#REF!+#REF!+#REF!+#REF!+#REF!+#REF!+'Кызыл-Уюмская ОШ'!E21+#REF!+#REF!+#REF!+#REF!+#REF!+#REF!+#REF!</f>
        <v>#REF!</v>
      </c>
    </row>
    <row r="22" spans="1:6" ht="21.95" customHeight="1" x14ac:dyDescent="0.3">
      <c r="A22" s="10" t="s">
        <v>26</v>
      </c>
      <c r="B22" s="6" t="s">
        <v>27</v>
      </c>
      <c r="C22" s="22" t="e">
        <f>C20/12/C21*1000</f>
        <v>#REF!</v>
      </c>
      <c r="D22" s="22" t="e">
        <f t="shared" ref="D22:E22" si="2">C22</f>
        <v>#REF!</v>
      </c>
      <c r="E22" s="22" t="e">
        <f t="shared" si="2"/>
        <v>#REF!</v>
      </c>
    </row>
    <row r="23" spans="1:6" ht="42" customHeight="1" x14ac:dyDescent="0.3">
      <c r="A23" s="12" t="s">
        <v>33</v>
      </c>
      <c r="B23" s="38" t="s">
        <v>2</v>
      </c>
      <c r="C23" s="31" t="e">
        <f>#REF!+#REF!+#REF!+#REF!+#REF!+#REF!+#REF!+#REF!+#REF!+#REF!+#REF!+#REF!+#REF!+#REF!+#REF!+#REF!+#REF!+#REF!+#REF!+'Кызыл-Уюмская ОШ'!C23+#REF!+#REF!+#REF!+#REF!+#REF!+#REF!+#REF!</f>
        <v>#REF!</v>
      </c>
      <c r="D23" s="31" t="e">
        <f>#REF!+#REF!+#REF!+#REF!+#REF!+#REF!+#REF!+#REF!+#REF!+#REF!+#REF!+#REF!+#REF!+#REF!+#REF!+#REF!+#REF!+#REF!+#REF!+'Кызыл-Уюмская ОШ'!D23+#REF!+#REF!+#REF!+#REF!+#REF!+#REF!+#REF!</f>
        <v>#REF!</v>
      </c>
      <c r="E23" s="31" t="e">
        <f>#REF!+#REF!+#REF!+#REF!+#REF!+#REF!+#REF!+#REF!+#REF!+#REF!+#REF!+#REF!+#REF!+#REF!+#REF!+#REF!+#REF!+#REF!+#REF!+'Кызыл-Уюмская ОШ'!E23+#REF!+#REF!+#REF!+#REF!+#REF!+#REF!+#REF!</f>
        <v>#REF!</v>
      </c>
    </row>
    <row r="24" spans="1:6" x14ac:dyDescent="0.3">
      <c r="A24" s="10" t="s">
        <v>4</v>
      </c>
      <c r="B24" s="11" t="s">
        <v>3</v>
      </c>
      <c r="C24" s="39" t="e">
        <f>#REF!+#REF!+#REF!+#REF!+#REF!+#REF!+#REF!+#REF!+#REF!+#REF!+#REF!+#REF!+#REF!+#REF!+#REF!+#REF!+#REF!+#REF!+#REF!+'Кызыл-Уюмская ОШ'!C24+#REF!+#REF!+#REF!+#REF!+#REF!+#REF!+#REF!</f>
        <v>#REF!</v>
      </c>
      <c r="D24" s="39" t="e">
        <f>#REF!+#REF!+#REF!+#REF!+#REF!+#REF!+#REF!+#REF!+#REF!+#REF!+#REF!+#REF!+#REF!+#REF!+#REF!+#REF!+#REF!+#REF!+#REF!+'Кызыл-Уюмская ОШ'!D24+#REF!+#REF!+#REF!+#REF!+#REF!+#REF!+#REF!</f>
        <v>#REF!</v>
      </c>
      <c r="E24" s="39" t="e">
        <f>#REF!+#REF!+#REF!+#REF!+#REF!+#REF!+#REF!+#REF!+#REF!+#REF!+#REF!+#REF!+#REF!+#REF!+#REF!+#REF!+#REF!+#REF!+#REF!+'Кызыл-Уюмская ОШ'!E24+#REF!+#REF!+#REF!+#REF!+#REF!+#REF!+#REF!</f>
        <v>#REF!</v>
      </c>
    </row>
    <row r="25" spans="1:6" ht="21.95" customHeight="1" x14ac:dyDescent="0.3">
      <c r="A25" s="10" t="s">
        <v>26</v>
      </c>
      <c r="B25" s="6" t="s">
        <v>27</v>
      </c>
      <c r="C25" s="22" t="e">
        <f>C23/C24/12*1000</f>
        <v>#REF!</v>
      </c>
      <c r="D25" s="22" t="e">
        <f t="shared" ref="D25:E25" si="3">C25</f>
        <v>#REF!</v>
      </c>
      <c r="E25" s="22" t="e">
        <f t="shared" si="3"/>
        <v>#REF!</v>
      </c>
    </row>
    <row r="26" spans="1:6" ht="25.5" x14ac:dyDescent="0.3">
      <c r="A26" s="5" t="s">
        <v>23</v>
      </c>
      <c r="B26" s="38" t="s">
        <v>2</v>
      </c>
      <c r="C26" s="31" t="e">
        <f>#REF!+#REF!+#REF!+#REF!+#REF!+#REF!+#REF!+#REF!+#REF!+#REF!+#REF!+#REF!+#REF!+#REF!+#REF!+#REF!+#REF!+#REF!+#REF!+'Кызыл-Уюмская ОШ'!C26+#REF!+#REF!+#REF!+#REF!+#REF!+#REF!+#REF!</f>
        <v>#REF!</v>
      </c>
      <c r="D26" s="31" t="e">
        <f>#REF!+#REF!+#REF!+#REF!+#REF!+#REF!+#REF!+#REF!+#REF!+#REF!+#REF!+#REF!+#REF!+#REF!+#REF!+#REF!+#REF!+#REF!+#REF!+'Кызыл-Уюмская ОШ'!D26+#REF!+#REF!+#REF!+#REF!+#REF!+#REF!+#REF!</f>
        <v>#REF!</v>
      </c>
      <c r="E26" s="31" t="e">
        <f>#REF!+#REF!+#REF!+#REF!+#REF!+#REF!+#REF!+#REF!+#REF!+#REF!+#REF!+#REF!+#REF!+#REF!+#REF!+#REF!+#REF!+#REF!+#REF!+'Кызыл-Уюмская ОШ'!E26+#REF!+#REF!+#REF!+#REF!+#REF!+#REF!+#REF!</f>
        <v>#REF!</v>
      </c>
    </row>
    <row r="27" spans="1:6" x14ac:dyDescent="0.3">
      <c r="A27" s="10" t="s">
        <v>4</v>
      </c>
      <c r="B27" s="11" t="s">
        <v>3</v>
      </c>
      <c r="C27" s="39" t="e">
        <f>#REF!+#REF!+#REF!+#REF!+#REF!+#REF!+#REF!+#REF!+#REF!+#REF!+#REF!+#REF!+#REF!+#REF!+#REF!+#REF!+#REF!+#REF!+#REF!+'Кызыл-Уюмская ОШ'!C27+#REF!+#REF!+#REF!+#REF!+#REF!+#REF!+#REF!</f>
        <v>#REF!</v>
      </c>
      <c r="D27" s="39" t="e">
        <f>#REF!+#REF!+#REF!+#REF!+#REF!+#REF!+#REF!+#REF!+#REF!+#REF!+#REF!+#REF!+#REF!+#REF!+#REF!+#REF!+#REF!+#REF!+#REF!+'Кызыл-Уюмская ОШ'!D27+#REF!+#REF!+#REF!+#REF!+#REF!+#REF!+#REF!</f>
        <v>#REF!</v>
      </c>
      <c r="E27" s="39" t="e">
        <f>#REF!+#REF!+#REF!+#REF!+#REF!+#REF!+#REF!+#REF!+#REF!+#REF!+#REF!+#REF!+#REF!+#REF!+#REF!+#REF!+#REF!+#REF!+#REF!+'Кызыл-Уюмская ОШ'!E27+#REF!+#REF!+#REF!+#REF!+#REF!+#REF!+#REF!</f>
        <v>#REF!</v>
      </c>
    </row>
    <row r="28" spans="1:6" ht="21.95" customHeight="1" x14ac:dyDescent="0.3">
      <c r="A28" s="10" t="s">
        <v>26</v>
      </c>
      <c r="B28" s="6" t="s">
        <v>27</v>
      </c>
      <c r="C28" s="22" t="e">
        <f>C26/12/C27*1000</f>
        <v>#REF!</v>
      </c>
      <c r="D28" s="22" t="e">
        <f t="shared" ref="D28:E28" si="4">C28</f>
        <v>#REF!</v>
      </c>
      <c r="E28" s="22" t="e">
        <f t="shared" si="4"/>
        <v>#REF!</v>
      </c>
    </row>
    <row r="29" spans="1:6" ht="25.5" x14ac:dyDescent="0.3">
      <c r="A29" s="5" t="s">
        <v>5</v>
      </c>
      <c r="B29" s="6" t="s">
        <v>2</v>
      </c>
      <c r="C29" s="45" t="e">
        <f>#REF!+#REF!+#REF!+#REF!+#REF!+#REF!+#REF!+#REF!+#REF!+#REF!+#REF!+#REF!+#REF!+#REF!+#REF!+#REF!+#REF!+#REF!+#REF!+'Кызыл-Уюмская ОШ'!C29+#REF!+#REF!+#REF!+#REF!+#REF!+#REF!+#REF!</f>
        <v>#REF!</v>
      </c>
      <c r="D29" s="45" t="e">
        <f>#REF!+#REF!+#REF!+#REF!+#REF!+#REF!+#REF!+#REF!+#REF!+#REF!+#REF!+#REF!+#REF!+#REF!+#REF!+#REF!+#REF!+#REF!+#REF!+'Кызыл-Уюмская ОШ'!D29+#REF!+#REF!+#REF!+#REF!+#REF!+#REF!+#REF!</f>
        <v>#REF!</v>
      </c>
      <c r="E29" s="45" t="e">
        <f>#REF!+#REF!+#REF!+#REF!+#REF!+#REF!+#REF!+#REF!+#REF!+#REF!+#REF!+#REF!+#REF!+#REF!+#REF!+#REF!+#REF!+#REF!+#REF!+'Кызыл-Уюмская ОШ'!E29+#REF!+#REF!+#REF!+#REF!+#REF!+#REF!+#REF!</f>
        <v>#REF!</v>
      </c>
      <c r="F29" s="19"/>
    </row>
    <row r="30" spans="1:6" ht="36.75" x14ac:dyDescent="0.3">
      <c r="A30" s="12" t="s">
        <v>6</v>
      </c>
      <c r="B30" s="6" t="s">
        <v>2</v>
      </c>
      <c r="C30" s="45" t="e">
        <f>#REF!+#REF!+#REF!+#REF!+#REF!+#REF!+#REF!+#REF!+#REF!+#REF!+#REF!+#REF!+#REF!+#REF!+#REF!+#REF!+#REF!+#REF!+#REF!+'Кызыл-Уюмская ОШ'!C30+#REF!+#REF!+#REF!+#REF!+#REF!+#REF!+#REF!</f>
        <v>#REF!</v>
      </c>
      <c r="D30" s="44" t="e">
        <f>#REF!+#REF!+#REF!+#REF!+#REF!+#REF!+#REF!+#REF!+#REF!+#REF!+#REF!+#REF!+#REF!+#REF!+#REF!+#REF!+#REF!+#REF!+#REF!+'Кызыл-Уюмская ОШ'!D30+#REF!+#REF!+#REF!+#REF!+#REF!+#REF!+#REF!</f>
        <v>#REF!</v>
      </c>
      <c r="E30" s="44" t="e">
        <f>#REF!+#REF!+#REF!+#REF!+#REF!+#REF!+#REF!+#REF!+#REF!+#REF!+#REF!+#REF!+#REF!+#REF!+#REF!+#REF!+#REF!+#REF!+#REF!+'Кызыл-Уюмская ОШ'!E30+#REF!+#REF!+#REF!+#REF!+#REF!+#REF!+#REF!</f>
        <v>#REF!</v>
      </c>
    </row>
    <row r="31" spans="1:6" ht="25.5" x14ac:dyDescent="0.3">
      <c r="A31" s="12" t="s">
        <v>7</v>
      </c>
      <c r="B31" s="6" t="s">
        <v>2</v>
      </c>
      <c r="C31" s="45" t="e">
        <f>#REF!+#REF!+#REF!+#REF!+#REF!+#REF!+#REF!+#REF!+#REF!+#REF!+#REF!+#REF!+#REF!+#REF!+#REF!+#REF!+#REF!+#REF!+#REF!+'Кызыл-Уюмская ОШ'!C31+#REF!+#REF!+#REF!+#REF!+#REF!+#REF!+#REF!</f>
        <v>#REF!</v>
      </c>
      <c r="D31" s="31" t="e">
        <f>#REF!+#REF!+#REF!+#REF!+#REF!+#REF!+#REF!+#REF!+#REF!+#REF!+#REF!+#REF!+#REF!+#REF!+#REF!+#REF!+#REF!+#REF!+#REF!+'Кызыл-Уюмская ОШ'!D31+#REF!+#REF!+#REF!+#REF!+#REF!+#REF!+#REF!</f>
        <v>#REF!</v>
      </c>
      <c r="E31" s="31" t="e">
        <f>#REF!+#REF!+#REF!+#REF!+#REF!+#REF!+#REF!+#REF!+#REF!+#REF!+#REF!+#REF!+#REF!+#REF!+#REF!+#REF!+#REF!+#REF!+#REF!+'Кызыл-Уюмская ОШ'!E31+#REF!+#REF!+#REF!+#REF!+#REF!+#REF!+#REF!</f>
        <v>#REF!</v>
      </c>
    </row>
    <row r="32" spans="1:6" ht="36.75" x14ac:dyDescent="0.3">
      <c r="A32" s="12" t="s">
        <v>8</v>
      </c>
      <c r="B32" s="6" t="s">
        <v>2</v>
      </c>
      <c r="C32" s="45" t="e">
        <f>#REF!+#REF!+#REF!+#REF!+#REF!+#REF!+#REF!+#REF!+#REF!+#REF!+#REF!+#REF!+#REF!+#REF!+#REF!+#REF!+#REF!+#REF!+#REF!+'Кызыл-Уюмская ОШ'!C32+#REF!+#REF!+#REF!+#REF!+#REF!+#REF!+#REF!</f>
        <v>#REF!</v>
      </c>
      <c r="D32" s="45" t="e">
        <f>#REF!+#REF!+#REF!+#REF!+#REF!+#REF!+#REF!+#REF!+#REF!+#REF!+#REF!+#REF!+#REF!+#REF!+#REF!+#REF!+#REF!+#REF!+#REF!+'Кызыл-Уюмская ОШ'!D32+#REF!+#REF!+#REF!+#REF!+#REF!+#REF!+#REF!</f>
        <v>#REF!</v>
      </c>
      <c r="E32" s="45" t="e">
        <f>#REF!+#REF!+#REF!+#REF!+#REF!+#REF!+#REF!+#REF!+#REF!+#REF!+#REF!+#REF!+#REF!+#REF!+#REF!+#REF!+#REF!+#REF!+#REF!+'Кызыл-Уюмская ОШ'!E32+#REF!+#REF!+#REF!+#REF!+#REF!+#REF!+#REF!</f>
        <v>#REF!</v>
      </c>
    </row>
    <row r="33" spans="1:5" ht="54" customHeight="1" x14ac:dyDescent="0.3">
      <c r="A33" s="12" t="s">
        <v>9</v>
      </c>
      <c r="B33" s="6" t="s">
        <v>2</v>
      </c>
      <c r="C33" s="45" t="e">
        <f>#REF!+#REF!+#REF!+#REF!+#REF!+#REF!+#REF!+#REF!+#REF!+#REF!+#REF!+#REF!+#REF!+#REF!+#REF!+#REF!+#REF!+#REF!+#REF!+'Кызыл-Уюмская ОШ'!C33+#REF!+#REF!+#REF!+#REF!+#REF!+#REF!+#REF!</f>
        <v>#REF!</v>
      </c>
      <c r="D33" s="31" t="e">
        <f>#REF!+#REF!+#REF!+#REF!+#REF!+#REF!+#REF!+#REF!+#REF!+#REF!+#REF!+#REF!+#REF!+#REF!+#REF!+#REF!+#REF!+#REF!+#REF!+'Кызыл-Уюмская ОШ'!D33+#REF!+#REF!+#REF!+#REF!+#REF!+#REF!+#REF!</f>
        <v>#REF!</v>
      </c>
      <c r="E33" s="31" t="e">
        <f>#REF!+#REF!+#REF!+#REF!+#REF!+#REF!+#REF!+#REF!+#REF!+#REF!+#REF!+#REF!+#REF!+#REF!+#REF!+#REF!+#REF!+#REF!+#REF!+'Кызыл-Уюмская ОШ'!E33+#REF!+#REF!+#REF!+#REF!+#REF!+#REF!+#REF!</f>
        <v>#REF!</v>
      </c>
    </row>
    <row r="34" spans="1:5" x14ac:dyDescent="0.3">
      <c r="C34" s="23" t="e">
        <f>C33+C32+C31+C30+C29+C15</f>
        <v>#REF!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</sheetPr>
  <dimension ref="A1:G33"/>
  <sheetViews>
    <sheetView tabSelected="1" topLeftCell="A25" workbookViewId="0">
      <selection activeCell="C32" sqref="C3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5" customWidth="1"/>
    <col min="6" max="7" width="12" style="2" customWidth="1"/>
    <col min="8" max="16384" width="9.140625" style="2"/>
  </cols>
  <sheetData>
    <row r="1" spans="1:7" x14ac:dyDescent="0.3">
      <c r="A1" s="50" t="s">
        <v>15</v>
      </c>
      <c r="B1" s="50"/>
      <c r="C1" s="50"/>
      <c r="D1" s="50"/>
      <c r="E1" s="50"/>
    </row>
    <row r="2" spans="1:7" x14ac:dyDescent="0.3">
      <c r="A2" s="50" t="s">
        <v>37</v>
      </c>
      <c r="B2" s="50"/>
      <c r="C2" s="50"/>
      <c r="D2" s="50"/>
      <c r="E2" s="50"/>
    </row>
    <row r="3" spans="1:7" x14ac:dyDescent="0.3">
      <c r="A3" s="1"/>
    </row>
    <row r="4" spans="1:7" ht="52.5" customHeight="1" x14ac:dyDescent="0.3">
      <c r="A4" s="56" t="s">
        <v>36</v>
      </c>
      <c r="B4" s="56"/>
      <c r="C4" s="56"/>
      <c r="D4" s="56"/>
      <c r="E4" s="56"/>
    </row>
    <row r="5" spans="1:7" ht="15.75" customHeight="1" x14ac:dyDescent="0.3">
      <c r="A5" s="52" t="s">
        <v>16</v>
      </c>
      <c r="B5" s="52"/>
      <c r="C5" s="52"/>
      <c r="D5" s="52"/>
      <c r="E5" s="52"/>
    </row>
    <row r="6" spans="1:7" x14ac:dyDescent="0.3">
      <c r="A6" s="4"/>
    </row>
    <row r="7" spans="1:7" x14ac:dyDescent="0.3">
      <c r="A7" s="13" t="s">
        <v>17</v>
      </c>
    </row>
    <row r="8" spans="1:7" x14ac:dyDescent="0.3">
      <c r="A8" s="1"/>
    </row>
    <row r="9" spans="1:7" x14ac:dyDescent="0.3">
      <c r="A9" s="53" t="s">
        <v>28</v>
      </c>
      <c r="B9" s="54" t="s">
        <v>18</v>
      </c>
      <c r="C9" s="55" t="s">
        <v>34</v>
      </c>
      <c r="D9" s="55"/>
      <c r="E9" s="55"/>
    </row>
    <row r="10" spans="1:7" ht="40.5" x14ac:dyDescent="0.3">
      <c r="A10" s="53"/>
      <c r="B10" s="54"/>
      <c r="C10" s="48" t="s">
        <v>19</v>
      </c>
      <c r="D10" s="48" t="s">
        <v>20</v>
      </c>
      <c r="E10" s="49" t="s">
        <v>14</v>
      </c>
    </row>
    <row r="11" spans="1:7" x14ac:dyDescent="0.3">
      <c r="A11" s="5" t="s">
        <v>21</v>
      </c>
      <c r="B11" s="6" t="s">
        <v>10</v>
      </c>
      <c r="C11" s="35">
        <v>29</v>
      </c>
      <c r="D11" s="35">
        <f>C11</f>
        <v>29</v>
      </c>
      <c r="E11" s="35">
        <f>D11</f>
        <v>29</v>
      </c>
    </row>
    <row r="12" spans="1:7" ht="25.5" x14ac:dyDescent="0.3">
      <c r="A12" s="10" t="s">
        <v>24</v>
      </c>
      <c r="B12" s="6" t="s">
        <v>2</v>
      </c>
      <c r="C12" s="16">
        <f>(C13-C32)/C11</f>
        <v>2004.4375310344826</v>
      </c>
      <c r="D12" s="16">
        <f t="shared" ref="D12:E12" si="0">(D13-D32)/D11</f>
        <v>1002.2187655172413</v>
      </c>
      <c r="E12" s="16">
        <f t="shared" si="0"/>
        <v>1002.2187655172413</v>
      </c>
      <c r="F12" s="2" t="s">
        <v>32</v>
      </c>
    </row>
    <row r="13" spans="1:7" ht="25.5" x14ac:dyDescent="0.3">
      <c r="A13" s="5" t="s">
        <v>11</v>
      </c>
      <c r="B13" s="6" t="s">
        <v>2</v>
      </c>
      <c r="C13" s="32">
        <f>C15+C29+C30+C33+C31+C32</f>
        <v>77517.688399999999</v>
      </c>
      <c r="D13" s="32">
        <f t="shared" ref="D13:E13" si="1">D15+D29+D30+D33+D31+D32</f>
        <v>29272.3442</v>
      </c>
      <c r="E13" s="32">
        <f t="shared" si="1"/>
        <v>29272.3442</v>
      </c>
    </row>
    <row r="14" spans="1:7" x14ac:dyDescent="0.3">
      <c r="A14" s="8" t="s">
        <v>0</v>
      </c>
      <c r="B14" s="9"/>
      <c r="C14" s="16"/>
      <c r="D14" s="16">
        <f t="shared" ref="D14:E33" si="2">C14</f>
        <v>0</v>
      </c>
      <c r="E14" s="16">
        <f t="shared" si="2"/>
        <v>0</v>
      </c>
      <c r="G14" s="15"/>
    </row>
    <row r="15" spans="1:7" ht="25.5" x14ac:dyDescent="0.3">
      <c r="A15" s="5" t="s">
        <v>12</v>
      </c>
      <c r="B15" s="6" t="s">
        <v>2</v>
      </c>
      <c r="C15" s="32">
        <f>C17+C20+C23+C26</f>
        <v>48416.799999999996</v>
      </c>
      <c r="D15" s="32">
        <f t="shared" ref="D15:E15" si="3">D17+D20+D23+D26</f>
        <v>24208.399999999998</v>
      </c>
      <c r="E15" s="32">
        <f t="shared" si="3"/>
        <v>24208.399999999998</v>
      </c>
    </row>
    <row r="16" spans="1:7" x14ac:dyDescent="0.3">
      <c r="A16" s="8" t="s">
        <v>1</v>
      </c>
      <c r="B16" s="9"/>
      <c r="C16" s="16"/>
      <c r="D16" s="16">
        <f t="shared" si="2"/>
        <v>0</v>
      </c>
      <c r="E16" s="16">
        <f t="shared" si="2"/>
        <v>0</v>
      </c>
    </row>
    <row r="17" spans="1:7" s="19" customFormat="1" ht="25.5" x14ac:dyDescent="0.3">
      <c r="A17" s="17" t="s">
        <v>30</v>
      </c>
      <c r="B17" s="40" t="s">
        <v>2</v>
      </c>
      <c r="C17" s="41">
        <v>5205.7</v>
      </c>
      <c r="D17" s="32">
        <f>C17/2</f>
        <v>2602.85</v>
      </c>
      <c r="E17" s="32">
        <f t="shared" si="2"/>
        <v>2602.85</v>
      </c>
    </row>
    <row r="18" spans="1:7" s="19" customFormat="1" x14ac:dyDescent="0.3">
      <c r="A18" s="20" t="s">
        <v>4</v>
      </c>
      <c r="B18" s="21" t="s">
        <v>3</v>
      </c>
      <c r="C18" s="28">
        <v>2</v>
      </c>
      <c r="D18" s="16">
        <f t="shared" si="2"/>
        <v>2</v>
      </c>
      <c r="E18" s="16">
        <f t="shared" si="2"/>
        <v>2</v>
      </c>
    </row>
    <row r="19" spans="1:7" s="19" customFormat="1" ht="21.95" customHeight="1" x14ac:dyDescent="0.3">
      <c r="A19" s="20" t="s">
        <v>26</v>
      </c>
      <c r="B19" s="18" t="s">
        <v>27</v>
      </c>
      <c r="C19" s="27">
        <f>C17/C18/12*1000+200</f>
        <v>217104.16666666666</v>
      </c>
      <c r="D19" s="16">
        <f t="shared" si="2"/>
        <v>217104.16666666666</v>
      </c>
      <c r="E19" s="16">
        <f t="shared" si="2"/>
        <v>217104.16666666666</v>
      </c>
    </row>
    <row r="20" spans="1:7" s="19" customFormat="1" ht="25.5" x14ac:dyDescent="0.3">
      <c r="A20" s="17" t="s">
        <v>31</v>
      </c>
      <c r="B20" s="40" t="s">
        <v>2</v>
      </c>
      <c r="C20" s="41">
        <v>31984.3</v>
      </c>
      <c r="D20" s="32">
        <f>C20/2</f>
        <v>15992.15</v>
      </c>
      <c r="E20" s="32">
        <f t="shared" si="2"/>
        <v>15992.15</v>
      </c>
    </row>
    <row r="21" spans="1:7" s="19" customFormat="1" x14ac:dyDescent="0.3">
      <c r="A21" s="20" t="s">
        <v>4</v>
      </c>
      <c r="B21" s="21" t="s">
        <v>3</v>
      </c>
      <c r="C21" s="28">
        <v>11.5</v>
      </c>
      <c r="D21" s="16">
        <f t="shared" si="2"/>
        <v>11.5</v>
      </c>
      <c r="E21" s="16">
        <f t="shared" si="2"/>
        <v>11.5</v>
      </c>
    </row>
    <row r="22" spans="1:7" ht="21.95" customHeight="1" x14ac:dyDescent="0.3">
      <c r="A22" s="10" t="s">
        <v>26</v>
      </c>
      <c r="B22" s="6" t="s">
        <v>27</v>
      </c>
      <c r="C22" s="27">
        <f>C20/12/C21*1000</f>
        <v>231770.28985507242</v>
      </c>
      <c r="D22" s="16">
        <f t="shared" si="2"/>
        <v>231770.28985507242</v>
      </c>
      <c r="E22" s="16">
        <f t="shared" si="2"/>
        <v>231770.28985507242</v>
      </c>
    </row>
    <row r="23" spans="1:7" ht="39" x14ac:dyDescent="0.3">
      <c r="A23" s="12" t="s">
        <v>33</v>
      </c>
      <c r="B23" s="38" t="s">
        <v>2</v>
      </c>
      <c r="C23" s="41">
        <v>163.69999999999999</v>
      </c>
      <c r="D23" s="32">
        <f>C23/2</f>
        <v>81.849999999999994</v>
      </c>
      <c r="E23" s="32">
        <f t="shared" si="2"/>
        <v>81.849999999999994</v>
      </c>
    </row>
    <row r="24" spans="1:7" x14ac:dyDescent="0.3">
      <c r="A24" s="10" t="s">
        <v>4</v>
      </c>
      <c r="B24" s="11" t="s">
        <v>3</v>
      </c>
      <c r="C24" s="28">
        <v>1</v>
      </c>
      <c r="D24" s="16">
        <f t="shared" si="2"/>
        <v>1</v>
      </c>
      <c r="E24" s="16">
        <f t="shared" si="2"/>
        <v>1</v>
      </c>
    </row>
    <row r="25" spans="1:7" ht="21.95" customHeight="1" x14ac:dyDescent="0.3">
      <c r="A25" s="10" t="s">
        <v>26</v>
      </c>
      <c r="B25" s="6" t="s">
        <v>27</v>
      </c>
      <c r="C25" s="27">
        <f>C23/C24/12*1000</f>
        <v>13641.666666666666</v>
      </c>
      <c r="D25" s="16">
        <f t="shared" si="2"/>
        <v>13641.666666666666</v>
      </c>
      <c r="E25" s="16">
        <f t="shared" si="2"/>
        <v>13641.666666666666</v>
      </c>
    </row>
    <row r="26" spans="1:7" ht="25.5" x14ac:dyDescent="0.3">
      <c r="A26" s="5" t="s">
        <v>23</v>
      </c>
      <c r="B26" s="38" t="s">
        <v>2</v>
      </c>
      <c r="C26" s="41">
        <v>11063.1</v>
      </c>
      <c r="D26" s="32">
        <f>C26/2</f>
        <v>5531.55</v>
      </c>
      <c r="E26" s="32">
        <f t="shared" si="2"/>
        <v>5531.55</v>
      </c>
    </row>
    <row r="27" spans="1:7" x14ac:dyDescent="0.3">
      <c r="A27" s="10" t="s">
        <v>4</v>
      </c>
      <c r="B27" s="11" t="s">
        <v>3</v>
      </c>
      <c r="C27" s="28">
        <v>12.5</v>
      </c>
      <c r="D27" s="16">
        <f t="shared" si="2"/>
        <v>12.5</v>
      </c>
      <c r="E27" s="16">
        <f t="shared" si="2"/>
        <v>12.5</v>
      </c>
    </row>
    <row r="28" spans="1:7" ht="21.95" customHeight="1" x14ac:dyDescent="0.3">
      <c r="A28" s="10" t="s">
        <v>26</v>
      </c>
      <c r="B28" s="6" t="s">
        <v>27</v>
      </c>
      <c r="C28" s="27">
        <f>C26/12/C27*1000</f>
        <v>73754</v>
      </c>
      <c r="D28" s="16">
        <f t="shared" si="2"/>
        <v>73754</v>
      </c>
      <c r="E28" s="16">
        <f t="shared" si="2"/>
        <v>73754</v>
      </c>
    </row>
    <row r="29" spans="1:7" ht="25.5" x14ac:dyDescent="0.3">
      <c r="A29" s="5" t="s">
        <v>5</v>
      </c>
      <c r="B29" s="6" t="s">
        <v>2</v>
      </c>
      <c r="C29" s="32">
        <f>C15*10.05%</f>
        <v>4865.8883999999998</v>
      </c>
      <c r="D29" s="32">
        <f t="shared" ref="D29:E29" si="4">D15*10.05%</f>
        <v>2432.9441999999999</v>
      </c>
      <c r="E29" s="32">
        <f t="shared" si="4"/>
        <v>2432.9441999999999</v>
      </c>
      <c r="G29" s="2" t="s">
        <v>32</v>
      </c>
    </row>
    <row r="30" spans="1:7" ht="36.75" x14ac:dyDescent="0.3">
      <c r="A30" s="12" t="s">
        <v>6</v>
      </c>
      <c r="B30" s="6" t="s">
        <v>2</v>
      </c>
      <c r="C30" s="32">
        <v>1861</v>
      </c>
      <c r="D30" s="32">
        <f>C30/2</f>
        <v>930.5</v>
      </c>
      <c r="E30" s="32">
        <f t="shared" si="2"/>
        <v>930.5</v>
      </c>
    </row>
    <row r="31" spans="1:7" ht="25.5" x14ac:dyDescent="0.3">
      <c r="A31" s="12" t="s">
        <v>7</v>
      </c>
      <c r="B31" s="6" t="s">
        <v>2</v>
      </c>
      <c r="C31" s="16">
        <v>0</v>
      </c>
      <c r="D31" s="16">
        <f t="shared" si="2"/>
        <v>0</v>
      </c>
      <c r="E31" s="16">
        <f t="shared" si="2"/>
        <v>0</v>
      </c>
    </row>
    <row r="32" spans="1:7" ht="36.75" x14ac:dyDescent="0.3">
      <c r="A32" s="12" t="s">
        <v>8</v>
      </c>
      <c r="B32" s="6" t="s">
        <v>2</v>
      </c>
      <c r="C32" s="32">
        <v>19389</v>
      </c>
      <c r="D32" s="32">
        <v>208</v>
      </c>
      <c r="E32" s="32">
        <f t="shared" si="2"/>
        <v>208</v>
      </c>
    </row>
    <row r="33" spans="1:5" ht="38.25" customHeight="1" x14ac:dyDescent="0.3">
      <c r="A33" s="12" t="s">
        <v>9</v>
      </c>
      <c r="B33" s="6" t="s">
        <v>2</v>
      </c>
      <c r="C33" s="32">
        <v>2985</v>
      </c>
      <c r="D33" s="32">
        <f>C33/2</f>
        <v>1492.5</v>
      </c>
      <c r="E33" s="32">
        <f t="shared" si="2"/>
        <v>1492.5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СВОД2020</vt:lpstr>
      <vt:lpstr>СВОД 2021 ГОД</vt:lpstr>
      <vt:lpstr>Кызыл-Уюмская ОШ</vt:lpstr>
      <vt:lpstr>'СВОД 2021 ГОД'!Область_печати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2021-07-09T11:57:05Z</dcterms:modified>
</cp:coreProperties>
</file>