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200" windowHeight="10875" tabRatio="741"/>
  </bookViews>
  <sheets>
    <sheet name="Кызыл-Уюмская ОШ" sheetId="4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5" l="1"/>
  <c r="D17" i="45"/>
  <c r="D20" i="45"/>
  <c r="D23" i="45"/>
  <c r="D26" i="45"/>
  <c r="D33" i="45"/>
  <c r="D32" i="45"/>
  <c r="D31" i="45"/>
  <c r="D30" i="45"/>
  <c r="D29" i="45"/>
  <c r="D13" i="45" l="1"/>
  <c r="C13" i="45" l="1"/>
  <c r="D14" i="45" l="1"/>
  <c r="D16" i="45"/>
  <c r="D18" i="45"/>
  <c r="D21" i="45"/>
  <c r="D24" i="45"/>
  <c r="D27" i="45"/>
  <c r="C15" i="45"/>
  <c r="C29" i="45" s="1"/>
  <c r="C12" i="45" l="1"/>
  <c r="D12" i="45" s="1"/>
  <c r="C28" i="45" l="1"/>
  <c r="D28" i="45" s="1"/>
  <c r="C25" i="45"/>
  <c r="D25" i="45" s="1"/>
  <c r="C19" i="45"/>
  <c r="D19" i="45" s="1"/>
  <c r="C22" i="45" l="1"/>
  <c r="D22" i="45" s="1"/>
</calcChain>
</file>

<file path=xl/sharedStrings.xml><?xml version="1.0" encoding="utf-8"?>
<sst xmlns="http://schemas.openxmlformats.org/spreadsheetml/2006/main" count="57" uniqueCount="33">
  <si>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</si>
  <si>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</si>
  <si>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</si>
  <si>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</si>
  <si>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</si>
  <si>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</si>
  <si>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</si>
  <si>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</si>
  <si>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</si>
  <si>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</si>
  <si>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</si>
  <si>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</si>
  <si>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</si>
  <si>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</si>
  <si>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</si>
  <si>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</si>
  <si>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</si>
  <si>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</si>
  <si>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</si>
  <si>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</si>
  <si>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</si>
  <si>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</si>
  <si>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</si>
  <si>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</si>
  <si>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</si>
  <si>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</si>
  <si>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</si>
  <si>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</si>
  <si>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</si>
  <si>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>ГУ "Кызыл-Уюмская основная школа отдела образования района Биржан сал"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</si>
  <si>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</si>
  <si>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2020 год</t>
  </si>
  <si>
    <t>по состоянию на "1 "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</si>
</sst>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5" fontId="2" fillId="0" borderId="0" xfId="0" applyNumberFormat="1" applyFont="1"/>
    <xf numFmtId="165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/>
    <xf numFmtId="165" fontId="1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abSelected="1" topLeftCell="A13" workbookViewId="0">
      <selection activeCell="D20" sqref="D2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3" customWidth="1"/>
    <col min="6" max="7" width="12" style="2" customWidth="1"/>
    <col min="8" max="16384" width="9.140625" style="2"/>
  </cols>
  <sheetData>
    <row r="1" spans="1:7" x14ac:dyDescent="0.3">
      <c r="A1" s="29" t="s">
        <v>14</v>
      </c>
      <c r="B1" s="29"/>
      <c r="C1" s="29"/>
      <c r="D1" s="29"/>
      <c r="E1" s="29"/>
    </row>
    <row r="2" spans="1:7" x14ac:dyDescent="0.3">
      <c r="A2" s="29" t="s">
        <v>32</v>
      </c>
      <c r="B2" s="29"/>
      <c r="C2" s="29"/>
      <c r="D2" s="29"/>
      <c r="E2" s="29"/>
    </row>
    <row r="3" spans="1:7" x14ac:dyDescent="0.3">
      <c r="A3" s="1"/>
    </row>
    <row r="4" spans="1:7" x14ac:dyDescent="0.3">
      <c r="A4" s="30" t="s">
        <v>29</v>
      </c>
      <c r="B4" s="30"/>
      <c r="C4" s="30"/>
      <c r="D4" s="30"/>
      <c r="E4" s="30"/>
    </row>
    <row r="5" spans="1:7" ht="15.75" customHeight="1" x14ac:dyDescent="0.3">
      <c r="A5" s="31" t="s">
        <v>15</v>
      </c>
      <c r="B5" s="31"/>
      <c r="C5" s="31"/>
      <c r="D5" s="31"/>
      <c r="E5" s="31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32" t="s">
        <v>25</v>
      </c>
      <c r="B9" s="33" t="s">
        <v>17</v>
      </c>
      <c r="C9" s="34" t="s">
        <v>31</v>
      </c>
      <c r="D9" s="34"/>
      <c r="E9" s="34"/>
    </row>
    <row r="10" spans="1:7" ht="40.5" x14ac:dyDescent="0.3">
      <c r="A10" s="32"/>
      <c r="B10" s="33"/>
      <c r="C10" s="20" t="s">
        <v>18</v>
      </c>
      <c r="D10" s="20" t="s">
        <v>19</v>
      </c>
      <c r="E10" s="21" t="s">
        <v>13</v>
      </c>
    </row>
    <row r="11" spans="1:7" x14ac:dyDescent="0.3">
      <c r="A11" s="5" t="s">
        <v>20</v>
      </c>
      <c r="B11" s="6" t="s">
        <v>10</v>
      </c>
      <c r="C11" s="25">
        <v>25</v>
      </c>
      <c r="D11" s="25">
        <v>25</v>
      </c>
      <c r="E11" s="25"/>
    </row>
    <row r="12" spans="1:7" ht="25.5" x14ac:dyDescent="0.3">
      <c r="A12" s="9" t="s">
        <v>22</v>
      </c>
      <c r="B12" s="6" t="s">
        <v>2</v>
      </c>
      <c r="C12" s="14">
        <f>(C13-C32)/C11</f>
        <v>1637.1907439999998</v>
      </c>
      <c r="D12" s="14">
        <f t="shared" ref="D12:D28" si="0">C12</f>
        <v>1637.1907439999998</v>
      </c>
      <c r="E12" s="14"/>
      <c r="F12" s="2" t="s">
        <v>28</v>
      </c>
    </row>
    <row r="13" spans="1:7" ht="25.5" x14ac:dyDescent="0.3">
      <c r="A13" s="5" t="s">
        <v>11</v>
      </c>
      <c r="B13" s="6" t="s">
        <v>2</v>
      </c>
      <c r="C13" s="24">
        <f>C15+C29+C30+C33+C31+C32</f>
        <v>41487.768599999996</v>
      </c>
      <c r="D13" s="24">
        <f>D15+D29+D30+D33+D31+D32</f>
        <v>31255.32645</v>
      </c>
      <c r="E13" s="24"/>
    </row>
    <row r="14" spans="1:7" x14ac:dyDescent="0.3">
      <c r="A14" s="7" t="s">
        <v>0</v>
      </c>
      <c r="B14" s="8"/>
      <c r="C14" s="14"/>
      <c r="D14" s="14">
        <f t="shared" si="0"/>
        <v>0</v>
      </c>
      <c r="E14" s="14"/>
      <c r="G14" s="13"/>
    </row>
    <row r="15" spans="1:7" ht="25.5" x14ac:dyDescent="0.3">
      <c r="A15" s="5" t="s">
        <v>12</v>
      </c>
      <c r="B15" s="6" t="s">
        <v>2</v>
      </c>
      <c r="C15" s="24">
        <f>C17+C20+C23+C26</f>
        <v>33697.199999999997</v>
      </c>
      <c r="D15" s="24">
        <f>D17+D20+D23+D26</f>
        <v>25272.9</v>
      </c>
      <c r="E15" s="24"/>
    </row>
    <row r="16" spans="1:7" x14ac:dyDescent="0.3">
      <c r="A16" s="7" t="s">
        <v>1</v>
      </c>
      <c r="B16" s="8"/>
      <c r="C16" s="14"/>
      <c r="D16" s="14">
        <f t="shared" si="0"/>
        <v>0</v>
      </c>
      <c r="E16" s="14"/>
    </row>
    <row r="17" spans="1:7" s="17" customFormat="1" ht="25.5" x14ac:dyDescent="0.3">
      <c r="A17" s="15" t="s">
        <v>26</v>
      </c>
      <c r="B17" s="27" t="s">
        <v>2</v>
      </c>
      <c r="C17" s="28">
        <v>3321.5</v>
      </c>
      <c r="D17" s="24">
        <f>(C17/4)*3</f>
        <v>2491.125</v>
      </c>
      <c r="E17" s="24"/>
    </row>
    <row r="18" spans="1:7" s="17" customFormat="1" x14ac:dyDescent="0.3">
      <c r="A18" s="18" t="s">
        <v>4</v>
      </c>
      <c r="B18" s="19" t="s">
        <v>3</v>
      </c>
      <c r="C18" s="23">
        <v>2</v>
      </c>
      <c r="D18" s="14">
        <f t="shared" si="0"/>
        <v>2</v>
      </c>
      <c r="E18" s="14"/>
    </row>
    <row r="19" spans="1:7" s="17" customFormat="1" ht="21.95" customHeight="1" x14ac:dyDescent="0.3">
      <c r="A19" s="18" t="s">
        <v>23</v>
      </c>
      <c r="B19" s="16" t="s">
        <v>24</v>
      </c>
      <c r="C19" s="22">
        <f>C17/C18/12*1000+200</f>
        <v>138595.83333333334</v>
      </c>
      <c r="D19" s="14">
        <f t="shared" si="0"/>
        <v>138595.83333333334</v>
      </c>
      <c r="E19" s="14"/>
    </row>
    <row r="20" spans="1:7" s="17" customFormat="1" ht="25.5" x14ac:dyDescent="0.3">
      <c r="A20" s="15" t="s">
        <v>27</v>
      </c>
      <c r="B20" s="27" t="s">
        <v>2</v>
      </c>
      <c r="C20" s="28">
        <v>20421.2</v>
      </c>
      <c r="D20" s="24">
        <f>(C20/4)*3</f>
        <v>15315.900000000001</v>
      </c>
      <c r="E20" s="24"/>
    </row>
    <row r="21" spans="1:7" s="17" customFormat="1" x14ac:dyDescent="0.3">
      <c r="A21" s="18" t="s">
        <v>4</v>
      </c>
      <c r="B21" s="19" t="s">
        <v>3</v>
      </c>
      <c r="C21" s="23">
        <v>11.5</v>
      </c>
      <c r="D21" s="14">
        <f t="shared" si="0"/>
        <v>11.5</v>
      </c>
      <c r="E21" s="14"/>
    </row>
    <row r="22" spans="1:7" ht="21.95" customHeight="1" x14ac:dyDescent="0.3">
      <c r="A22" s="9" t="s">
        <v>23</v>
      </c>
      <c r="B22" s="6" t="s">
        <v>24</v>
      </c>
      <c r="C22" s="22">
        <f>C20/12/C21*1000</f>
        <v>147979.71014492755</v>
      </c>
      <c r="D22" s="14">
        <f t="shared" si="0"/>
        <v>147979.71014492755</v>
      </c>
      <c r="E22" s="14"/>
    </row>
    <row r="23" spans="1:7" ht="39" x14ac:dyDescent="0.3">
      <c r="A23" s="11" t="s">
        <v>30</v>
      </c>
      <c r="B23" s="26" t="s">
        <v>2</v>
      </c>
      <c r="C23" s="28">
        <v>1089.2</v>
      </c>
      <c r="D23" s="24">
        <f>(C23/4)*3</f>
        <v>816.90000000000009</v>
      </c>
      <c r="E23" s="24"/>
    </row>
    <row r="24" spans="1:7" x14ac:dyDescent="0.3">
      <c r="A24" s="9" t="s">
        <v>4</v>
      </c>
      <c r="B24" s="10" t="s">
        <v>3</v>
      </c>
      <c r="C24" s="23">
        <v>1</v>
      </c>
      <c r="D24" s="14">
        <f t="shared" si="0"/>
        <v>1</v>
      </c>
      <c r="E24" s="14"/>
    </row>
    <row r="25" spans="1:7" ht="21.95" customHeight="1" x14ac:dyDescent="0.3">
      <c r="A25" s="9" t="s">
        <v>23</v>
      </c>
      <c r="B25" s="6" t="s">
        <v>24</v>
      </c>
      <c r="C25" s="22">
        <f>C23/C24/12*1000</f>
        <v>90766.666666666672</v>
      </c>
      <c r="D25" s="14">
        <f t="shared" si="0"/>
        <v>90766.666666666672</v>
      </c>
      <c r="E25" s="14"/>
    </row>
    <row r="26" spans="1:7" ht="25.5" x14ac:dyDescent="0.3">
      <c r="A26" s="5" t="s">
        <v>21</v>
      </c>
      <c r="B26" s="26" t="s">
        <v>2</v>
      </c>
      <c r="C26" s="28">
        <v>8865.2999999999993</v>
      </c>
      <c r="D26" s="24">
        <f>(C26/4)*3</f>
        <v>6648.9749999999995</v>
      </c>
      <c r="E26" s="24"/>
    </row>
    <row r="27" spans="1:7" x14ac:dyDescent="0.3">
      <c r="A27" s="9" t="s">
        <v>4</v>
      </c>
      <c r="B27" s="10" t="s">
        <v>3</v>
      </c>
      <c r="C27" s="23">
        <v>12.5</v>
      </c>
      <c r="D27" s="14">
        <f t="shared" si="0"/>
        <v>12.5</v>
      </c>
      <c r="E27" s="14"/>
    </row>
    <row r="28" spans="1:7" ht="21.95" customHeight="1" x14ac:dyDescent="0.3">
      <c r="A28" s="9" t="s">
        <v>23</v>
      </c>
      <c r="B28" s="6" t="s">
        <v>24</v>
      </c>
      <c r="C28" s="22">
        <f>C26/12/C27*1000</f>
        <v>59102</v>
      </c>
      <c r="D28" s="14">
        <f t="shared" si="0"/>
        <v>59102</v>
      </c>
      <c r="E28" s="14"/>
    </row>
    <row r="29" spans="1:7" ht="25.5" x14ac:dyDescent="0.3">
      <c r="A29" s="5" t="s">
        <v>5</v>
      </c>
      <c r="B29" s="6" t="s">
        <v>2</v>
      </c>
      <c r="C29" s="24">
        <f>C15*10.05%</f>
        <v>3386.5686000000001</v>
      </c>
      <c r="D29" s="24">
        <f>(C29/4)*3</f>
        <v>2539.9264499999999</v>
      </c>
      <c r="E29" s="24"/>
      <c r="G29" s="2" t="s">
        <v>28</v>
      </c>
    </row>
    <row r="30" spans="1:7" ht="36.75" x14ac:dyDescent="0.3">
      <c r="A30" s="11" t="s">
        <v>6</v>
      </c>
      <c r="B30" s="6" t="s">
        <v>2</v>
      </c>
      <c r="C30" s="24">
        <v>1861</v>
      </c>
      <c r="D30" s="24">
        <f>(C30/4)*3</f>
        <v>1395.75</v>
      </c>
      <c r="E30" s="24"/>
    </row>
    <row r="31" spans="1:7" ht="25.5" x14ac:dyDescent="0.3">
      <c r="A31" s="11" t="s">
        <v>7</v>
      </c>
      <c r="B31" s="6" t="s">
        <v>2</v>
      </c>
      <c r="C31" s="14">
        <v>0</v>
      </c>
      <c r="D31" s="24">
        <f>C31</f>
        <v>0</v>
      </c>
      <c r="E31" s="14"/>
    </row>
    <row r="32" spans="1:7" ht="36.75" x14ac:dyDescent="0.3">
      <c r="A32" s="11" t="s">
        <v>8</v>
      </c>
      <c r="B32" s="6" t="s">
        <v>2</v>
      </c>
      <c r="C32" s="24">
        <v>558</v>
      </c>
      <c r="D32" s="24">
        <f>C32</f>
        <v>558</v>
      </c>
      <c r="E32" s="24"/>
    </row>
    <row r="33" spans="1:5" ht="38.25" customHeight="1" x14ac:dyDescent="0.3">
      <c r="A33" s="11" t="s">
        <v>9</v>
      </c>
      <c r="B33" s="6" t="s">
        <v>2</v>
      </c>
      <c r="C33" s="24">
        <v>1985</v>
      </c>
      <c r="D33" s="24">
        <f>(C33/4)*3</f>
        <v>1488.75</v>
      </c>
      <c r="E33" s="2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Кызыл-Уюмская ОШ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2020-10-06T06:38:01Z</dcterms:modified>
</cp:coreProperties>
</file>